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ЭтаКнига" defaultThemeVersion="124226"/>
  <bookViews>
    <workbookView xWindow="0" yWindow="0" windowWidth="23256" windowHeight="13176" tabRatio="750"/>
  </bookViews>
  <sheets>
    <sheet name="Титул" sheetId="22" r:id="rId1"/>
    <sheet name="График" sheetId="21" r:id="rId2"/>
    <sheet name="План 2г10м" sheetId="23" r:id="rId3"/>
    <sheet name="Компетенции" sheetId="18" r:id="rId4"/>
    <sheet name="Кабинеты" sheetId="14" r:id="rId5"/>
    <sheet name="Лист изм" sheetId="13" r:id="rId6"/>
    <sheet name="Start" sheetId="11" state="hidden" r:id="rId7"/>
  </sheets>
  <definedNames>
    <definedName name="_Par1215" localSheetId="4">Кабинеты!#REF!</definedName>
    <definedName name="_xlnm.Print_Titles" localSheetId="2">'План 2г10м'!$1:$6</definedName>
    <definedName name="_xlnm.Print_Area" localSheetId="5">'Лист изм'!#REF!</definedName>
    <definedName name="_xlnm.Print_Area" localSheetId="2">'План 2г10м'!$A$1:$AM$78</definedName>
  </definedNames>
  <calcPr calcId="145621"/>
</workbook>
</file>

<file path=xl/calcChain.xml><?xml version="1.0" encoding="utf-8"?>
<calcChain xmlns="http://schemas.openxmlformats.org/spreadsheetml/2006/main">
  <c r="AJ72" i="23" l="1"/>
  <c r="AL72" i="23"/>
  <c r="H72" i="23"/>
  <c r="I72" i="23"/>
  <c r="J72" i="23"/>
  <c r="K72" i="23"/>
  <c r="L72" i="23"/>
  <c r="N72" i="23"/>
  <c r="O72" i="23"/>
  <c r="P72" i="23"/>
  <c r="Q72" i="23"/>
  <c r="R72" i="23"/>
  <c r="S72" i="23"/>
  <c r="T72" i="23"/>
  <c r="U72" i="23"/>
  <c r="V72" i="23"/>
  <c r="W72" i="23"/>
  <c r="X72" i="23"/>
  <c r="Y72" i="23"/>
  <c r="Z72" i="23"/>
  <c r="AA72" i="23"/>
  <c r="AB72" i="23"/>
  <c r="AC72" i="23"/>
  <c r="AD72" i="23"/>
  <c r="AE72" i="23"/>
  <c r="AF72" i="23"/>
  <c r="AG72" i="23"/>
  <c r="AH72" i="23"/>
  <c r="AI72" i="23"/>
  <c r="AK72" i="23"/>
  <c r="AM72" i="23"/>
  <c r="N135" i="21" l="1"/>
  <c r="H135" i="21"/>
  <c r="AJ134" i="21"/>
  <c r="K134" i="21"/>
  <c r="AJ133" i="21"/>
  <c r="K133" i="21"/>
  <c r="AJ132" i="21"/>
  <c r="K132" i="21"/>
  <c r="AJ131" i="21"/>
  <c r="K131" i="21"/>
  <c r="AJ130" i="21"/>
  <c r="K130" i="21"/>
  <c r="AJ129" i="21"/>
  <c r="K129" i="21"/>
  <c r="AJ128" i="21"/>
  <c r="AC128" i="21"/>
  <c r="T128" i="21"/>
  <c r="Q128" i="21"/>
  <c r="K128" i="21"/>
  <c r="B128" i="21"/>
  <c r="E128" i="21" s="1"/>
  <c r="AJ127" i="21"/>
  <c r="AC127" i="21"/>
  <c r="T127" i="21"/>
  <c r="Q127" i="21"/>
  <c r="K127" i="21"/>
  <c r="B127" i="21"/>
  <c r="E127" i="21" s="1"/>
  <c r="AJ126" i="21"/>
  <c r="AC126" i="21"/>
  <c r="T126" i="21"/>
  <c r="Q126" i="21"/>
  <c r="K126" i="21"/>
  <c r="B126" i="21"/>
  <c r="E126" i="21" s="1"/>
  <c r="Q135" i="21" l="1"/>
  <c r="K135" i="21"/>
  <c r="AJ135" i="21"/>
  <c r="AC135" i="21"/>
  <c r="T135" i="21"/>
  <c r="E135" i="21"/>
  <c r="B135" i="21"/>
  <c r="BG135" i="21" l="1"/>
  <c r="AJ79" i="23" l="1"/>
  <c r="AF79" i="23"/>
  <c r="AB79" i="23"/>
  <c r="X79" i="23"/>
  <c r="P74" i="23"/>
  <c r="T74" i="23"/>
  <c r="X74" i="23"/>
  <c r="AF74" i="23"/>
  <c r="P75" i="23"/>
  <c r="T75" i="23"/>
  <c r="X75" i="23"/>
  <c r="AB75" i="23"/>
  <c r="AF75" i="23"/>
  <c r="AJ75" i="23"/>
  <c r="AJ74" i="23"/>
  <c r="AJ76" i="23"/>
  <c r="AN41" i="23"/>
  <c r="AN42" i="23"/>
  <c r="AN43" i="23"/>
  <c r="AN44" i="23"/>
  <c r="AN45" i="23"/>
  <c r="AN46" i="23"/>
  <c r="AN48" i="23"/>
  <c r="AN49" i="23"/>
  <c r="AN50" i="23"/>
  <c r="AN51" i="23"/>
  <c r="AN52" i="23"/>
  <c r="AN53" i="23"/>
  <c r="AN55" i="23"/>
  <c r="AN56" i="23"/>
  <c r="AN57" i="23"/>
  <c r="AN58" i="23"/>
  <c r="AN59" i="23"/>
  <c r="AN61" i="23"/>
  <c r="AN62" i="23"/>
  <c r="AN63" i="23"/>
  <c r="AN64" i="23"/>
  <c r="AN66" i="23"/>
  <c r="AN67" i="23"/>
  <c r="AN68" i="23"/>
  <c r="AN69" i="23"/>
  <c r="AN40" i="23"/>
  <c r="M68" i="23"/>
  <c r="M67" i="23"/>
  <c r="M65" i="23" s="1"/>
  <c r="I66" i="23"/>
  <c r="I65" i="23" s="1"/>
  <c r="F66" i="23"/>
  <c r="F65" i="23" s="1"/>
  <c r="O65" i="23"/>
  <c r="N65" i="23"/>
  <c r="L65" i="23"/>
  <c r="K65" i="23"/>
  <c r="J65" i="23"/>
  <c r="H65" i="23"/>
  <c r="G65" i="23"/>
  <c r="M63" i="23"/>
  <c r="M60" i="23"/>
  <c r="I61" i="23"/>
  <c r="I60" i="23" s="1"/>
  <c r="F61" i="23"/>
  <c r="F60" i="23" s="1"/>
  <c r="O60" i="23"/>
  <c r="N60" i="23"/>
  <c r="L60" i="23"/>
  <c r="K60" i="23"/>
  <c r="J60" i="23"/>
  <c r="H60" i="23"/>
  <c r="G60" i="23"/>
  <c r="M57" i="23"/>
  <c r="M54" i="23" s="1"/>
  <c r="I56" i="23"/>
  <c r="F56" i="23"/>
  <c r="I55" i="23"/>
  <c r="F55" i="23"/>
  <c r="O54" i="23"/>
  <c r="N54" i="23"/>
  <c r="L54" i="23"/>
  <c r="K54" i="23"/>
  <c r="J54" i="23"/>
  <c r="H54" i="23"/>
  <c r="G54" i="23"/>
  <c r="M52" i="23"/>
  <c r="M51" i="23"/>
  <c r="I50" i="23"/>
  <c r="F50" i="23"/>
  <c r="I49" i="23"/>
  <c r="F49" i="23"/>
  <c r="I48" i="23"/>
  <c r="F48" i="23"/>
  <c r="O47" i="23"/>
  <c r="N47" i="23"/>
  <c r="L47" i="23"/>
  <c r="K47" i="23"/>
  <c r="J47" i="23"/>
  <c r="H47" i="23"/>
  <c r="G47" i="23"/>
  <c r="M45" i="23"/>
  <c r="M44" i="23"/>
  <c r="I43" i="23"/>
  <c r="F43" i="23"/>
  <c r="I42" i="23"/>
  <c r="F42" i="23"/>
  <c r="I41" i="23"/>
  <c r="F41" i="23"/>
  <c r="F40" i="23"/>
  <c r="O39" i="23"/>
  <c r="N39" i="23"/>
  <c r="L39" i="23"/>
  <c r="K39" i="23"/>
  <c r="J39" i="23"/>
  <c r="H39" i="23"/>
  <c r="G39" i="23"/>
  <c r="AM65" i="23"/>
  <c r="AL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AD57" i="23"/>
  <c r="AD54" i="23" s="1"/>
  <c r="AM54" i="23"/>
  <c r="AL54" i="23"/>
  <c r="AK54" i="23"/>
  <c r="AJ54" i="23"/>
  <c r="AI54" i="23"/>
  <c r="AH54" i="23"/>
  <c r="AG54" i="23"/>
  <c r="AF54" i="23"/>
  <c r="AE54" i="23"/>
  <c r="AC54" i="23"/>
  <c r="AB54" i="23"/>
  <c r="AA54" i="23"/>
  <c r="Z54" i="23"/>
  <c r="Y54" i="23"/>
  <c r="X54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M47" i="23" l="1"/>
  <c r="F54" i="23"/>
  <c r="AB74" i="23"/>
  <c r="F39" i="23"/>
  <c r="F47" i="23"/>
  <c r="I47" i="23"/>
  <c r="I39" i="23"/>
  <c r="I54" i="23"/>
  <c r="M39" i="23"/>
  <c r="I35" i="23"/>
  <c r="J35" i="23" s="1"/>
  <c r="I25" i="23" l="1"/>
  <c r="F25" i="23"/>
  <c r="W65" i="23"/>
  <c r="V65" i="23"/>
  <c r="U65" i="23"/>
  <c r="T65" i="23"/>
  <c r="S65" i="23"/>
  <c r="R65" i="23"/>
  <c r="Q65" i="23"/>
  <c r="P65" i="23"/>
  <c r="AN65" i="23" s="1"/>
  <c r="F37" i="23"/>
  <c r="I32" i="23"/>
  <c r="F32" i="23"/>
  <c r="F28" i="23"/>
  <c r="I30" i="23"/>
  <c r="F30" i="23"/>
  <c r="I29" i="23"/>
  <c r="F29" i="23"/>
  <c r="I27" i="23"/>
  <c r="F27" i="23"/>
  <c r="I26" i="23"/>
  <c r="F26" i="23"/>
  <c r="I24" i="23"/>
  <c r="I23" i="23"/>
  <c r="F23" i="23"/>
  <c r="I22" i="23"/>
  <c r="F22" i="23"/>
  <c r="F18" i="23"/>
  <c r="F19" i="23"/>
  <c r="F20" i="23"/>
  <c r="F11" i="23"/>
  <c r="F12" i="23"/>
  <c r="F13" i="23"/>
  <c r="F15" i="23"/>
  <c r="F16" i="23"/>
  <c r="F10" i="23"/>
  <c r="I13" i="23"/>
  <c r="J12" i="23"/>
  <c r="I12" i="23" s="1"/>
  <c r="C38" i="23" l="1"/>
  <c r="D38" i="23"/>
  <c r="E38" i="23"/>
  <c r="D8" i="23" l="1"/>
  <c r="I36" i="23"/>
  <c r="I34" i="23"/>
  <c r="J34" i="23" s="1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K21" i="23"/>
  <c r="I20" i="23"/>
  <c r="J20" i="23" s="1"/>
  <c r="I18" i="23"/>
  <c r="F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H17" i="23"/>
  <c r="G17" i="23"/>
  <c r="I16" i="23"/>
  <c r="I15" i="23"/>
  <c r="I14" i="23"/>
  <c r="F9" i="23"/>
  <c r="I11" i="23"/>
  <c r="I10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H9" i="23"/>
  <c r="G9" i="23"/>
  <c r="O78" i="23"/>
  <c r="P60" i="23"/>
  <c r="Q60" i="23"/>
  <c r="R60" i="23"/>
  <c r="S60" i="23"/>
  <c r="T60" i="23"/>
  <c r="U60" i="23"/>
  <c r="V60" i="23"/>
  <c r="W60" i="23"/>
  <c r="P54" i="23"/>
  <c r="Q54" i="23"/>
  <c r="R54" i="23"/>
  <c r="S54" i="23"/>
  <c r="T54" i="23"/>
  <c r="U54" i="23"/>
  <c r="V54" i="23"/>
  <c r="W54" i="23"/>
  <c r="P47" i="23"/>
  <c r="Q47" i="23"/>
  <c r="R47" i="23"/>
  <c r="S47" i="23"/>
  <c r="T47" i="23"/>
  <c r="U47" i="23"/>
  <c r="V47" i="23"/>
  <c r="W47" i="23"/>
  <c r="P39" i="23"/>
  <c r="Q39" i="23"/>
  <c r="R39" i="23"/>
  <c r="S39" i="23"/>
  <c r="T39" i="23"/>
  <c r="U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AI39" i="23"/>
  <c r="AJ39" i="23"/>
  <c r="AK39" i="23"/>
  <c r="AL39" i="23"/>
  <c r="AM39" i="23"/>
  <c r="AN54" i="23" l="1"/>
  <c r="AN60" i="23"/>
  <c r="AN47" i="23"/>
  <c r="I9" i="23"/>
  <c r="R38" i="23"/>
  <c r="Z38" i="23"/>
  <c r="Z8" i="23" s="1"/>
  <c r="R8" i="23"/>
  <c r="AH38" i="23"/>
  <c r="AH8" i="23" s="1"/>
  <c r="I17" i="23"/>
  <c r="I31" i="23"/>
  <c r="J31" i="23" s="1"/>
  <c r="J36" i="23"/>
  <c r="H21" i="23"/>
  <c r="J17" i="23"/>
  <c r="L21" i="23"/>
  <c r="I33" i="23"/>
  <c r="J33" i="23" s="1"/>
  <c r="V38" i="23"/>
  <c r="V8" i="23" s="1"/>
  <c r="AL38" i="23"/>
  <c r="AL8" i="23" s="1"/>
  <c r="AD38" i="23"/>
  <c r="AD8" i="23" s="1"/>
  <c r="AM38" i="23"/>
  <c r="AM8" i="23" s="1"/>
  <c r="AE38" i="23"/>
  <c r="AE8" i="23" s="1"/>
  <c r="W38" i="23"/>
  <c r="W8" i="23" s="1"/>
  <c r="AF38" i="23"/>
  <c r="AF8" i="23" s="1"/>
  <c r="X38" i="23"/>
  <c r="X8" i="23" s="1"/>
  <c r="P38" i="23"/>
  <c r="P8" i="23" s="1"/>
  <c r="AI38" i="23"/>
  <c r="AI8" i="23" s="1"/>
  <c r="AA38" i="23"/>
  <c r="AA8" i="23" s="1"/>
  <c r="S38" i="23"/>
  <c r="S8" i="23" s="1"/>
  <c r="AK38" i="23"/>
  <c r="AK8" i="23" s="1"/>
  <c r="AC38" i="23"/>
  <c r="AC8" i="23" s="1"/>
  <c r="U38" i="23"/>
  <c r="U8" i="23" s="1"/>
  <c r="AJ38" i="23"/>
  <c r="AJ8" i="23" s="1"/>
  <c r="AB38" i="23"/>
  <c r="AB8" i="23" s="1"/>
  <c r="T38" i="23"/>
  <c r="T8" i="23" s="1"/>
  <c r="AG38" i="23"/>
  <c r="AG8" i="23" s="1"/>
  <c r="Y38" i="23"/>
  <c r="Y8" i="23" s="1"/>
  <c r="Q38" i="23"/>
  <c r="Q8" i="23" s="1"/>
  <c r="P80" i="23" l="1"/>
  <c r="AB77" i="23"/>
  <c r="AB80" i="23"/>
  <c r="AF80" i="23"/>
  <c r="AJ77" i="23"/>
  <c r="P77" i="23"/>
  <c r="T80" i="23"/>
  <c r="AJ80" i="23"/>
  <c r="X77" i="23"/>
  <c r="T77" i="23"/>
  <c r="AF77" i="23"/>
  <c r="X80" i="23"/>
  <c r="P7" i="23"/>
  <c r="AJ7" i="23"/>
  <c r="AF7" i="23"/>
  <c r="X7" i="23"/>
  <c r="T7" i="23"/>
  <c r="AB7" i="23"/>
  <c r="I21" i="23"/>
  <c r="J21" i="23"/>
  <c r="K38" i="23"/>
  <c r="K8" i="23" s="1"/>
  <c r="L38" i="23"/>
  <c r="L8" i="23" s="1"/>
  <c r="N38" i="23"/>
  <c r="N8" i="23" s="1"/>
  <c r="O38" i="23"/>
  <c r="O8" i="23" s="1"/>
  <c r="O77" i="23" l="1"/>
  <c r="X81" i="23"/>
  <c r="P81" i="23"/>
  <c r="AF81" i="23"/>
  <c r="C8" i="23" l="1"/>
  <c r="E8" i="23"/>
  <c r="T81" i="23" l="1"/>
  <c r="M38" i="23" l="1"/>
  <c r="M8" i="23" s="1"/>
  <c r="M72" i="23" s="1"/>
  <c r="AJ81" i="23" l="1"/>
  <c r="AB81" i="23" l="1"/>
  <c r="G21" i="23" l="1"/>
  <c r="F21" i="23"/>
  <c r="H38" i="23"/>
  <c r="H8" i="23" s="1"/>
  <c r="G38" i="23" l="1"/>
  <c r="G8" i="23" s="1"/>
  <c r="G72" i="23" s="1"/>
  <c r="F38" i="23"/>
  <c r="F8" i="23" s="1"/>
  <c r="F72" i="23" s="1"/>
  <c r="J38" i="23" l="1"/>
  <c r="J8" i="23" s="1"/>
  <c r="I38" i="23"/>
  <c r="I8" i="23" s="1"/>
</calcChain>
</file>

<file path=xl/sharedStrings.xml><?xml version="1.0" encoding="utf-8"?>
<sst xmlns="http://schemas.openxmlformats.org/spreadsheetml/2006/main" count="1012" uniqueCount="388">
  <si>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</si>
  <si>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</si>
  <si>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</si>
  <si>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</si>
  <si>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</si>
  <si>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</si>
  <si>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</si>
  <si>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</si>
  <si>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</si>
  <si>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</si>
  <si>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</si>
  <si>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</si>
  <si>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</si>
  <si>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</si>
  <si>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</si>
  <si>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</si>
  <si>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</si>
  <si>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</si>
  <si>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</si>
  <si>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</si>
  <si>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</si>
  <si>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</si>
  <si>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</si>
  <si>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</si>
  <si>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</si>
  <si>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</si>
  <si>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</si>
  <si>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</si>
  <si>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</si>
  <si>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</si>
  <si>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</si>
  <si>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</si>
  <si>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</si>
  <si>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</si>
  <si>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</si>
  <si>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</si>
  <si>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</si>
  <si>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</si>
  <si>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</si>
  <si>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</si>
  <si>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</si>
  <si>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ПП</t>
  </si>
  <si>
    <t>Производственная практика (по профилю специальности)</t>
  </si>
  <si>
    <t>Производственная практика (преддипломная)</t>
  </si>
  <si>
    <t>0</t>
  </si>
  <si>
    <t>История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</si>
  <si>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</si>
  <si>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</si>
  <si>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</si>
  <si>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</si>
  <si>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</si>
  <si>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ОГСЭ.03</t>
  </si>
  <si>
    <t>ОГСЭ.04</t>
  </si>
  <si>
    <t>Математический и общий естественнонаучный цикл</t>
  </si>
  <si>
    <t>ЕН.01</t>
  </si>
  <si>
    <t>ЕН.02</t>
  </si>
  <si>
    <t>ОП</t>
  </si>
  <si>
    <t>Безопасность жизнедеятельности</t>
  </si>
  <si>
    <t>ОП.01</t>
  </si>
  <si>
    <t>ОП.02</t>
  </si>
  <si>
    <t>ОП.03</t>
  </si>
  <si>
    <t>ОП.04</t>
  </si>
  <si>
    <t>28</t>
  </si>
  <si>
    <t>ОП.05</t>
  </si>
  <si>
    <t>29</t>
  </si>
  <si>
    <t>ОП.06</t>
  </si>
  <si>
    <t>ОП.07</t>
  </si>
  <si>
    <t>31</t>
  </si>
  <si>
    <t>Профессиональные модули</t>
  </si>
  <si>
    <t>ПМ.01</t>
  </si>
  <si>
    <t>МДК.01.01</t>
  </si>
  <si>
    <t>МДК.01.02</t>
  </si>
  <si>
    <t>ПМ.02</t>
  </si>
  <si>
    <t>МДК.02.01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</si>
  <si>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</si>
  <si>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</si>
  <si>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</si>
  <si>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</si>
  <si>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</si>
  <si>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</si>
  <si>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</si>
  <si>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</si>
  <si>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</si>
  <si>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</si>
  <si>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Экзамены</t>
  </si>
  <si>
    <t>Всего</t>
  </si>
  <si>
    <t>52</t>
  </si>
  <si>
    <t>ПРОФЕССИОНАЛЬНАЯ ПОДГОТОВКА</t>
  </si>
  <si>
    <t>Преддипломная практика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</si>
  <si>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</si>
  <si>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</si>
  <si>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</si>
  <si>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</si>
  <si>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</si>
  <si>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</si>
  <si>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</si>
  <si>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</si>
  <si>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</si>
  <si>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</si>
  <si>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</si>
  <si>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</si>
  <si>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</si>
  <si>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</si>
  <si>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</si>
  <si>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</si>
  <si>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</si>
  <si>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</si>
  <si>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</si>
  <si>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</si>
  <si>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</si>
  <si>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</si>
  <si>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</si>
  <si>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</si>
  <si>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</si>
  <si>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</si>
  <si>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</si>
  <si>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</si>
  <si>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</si>
  <si>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</si>
  <si>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</si>
  <si>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</si>
  <si>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</si>
  <si>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</si>
  <si>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</si>
  <si>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</si>
  <si>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</si>
  <si>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</si>
  <si>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</si>
  <si>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</si>
  <si>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</si>
  <si>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</si>
  <si>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</si>
  <si>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</si>
  <si>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</si>
  <si>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</si>
  <si>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</si>
  <si>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</si>
  <si>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</si>
  <si>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</si>
  <si>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</si>
  <si>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</si>
  <si>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</si>
  <si>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</si>
  <si>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</si>
  <si>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</si>
  <si>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</si>
  <si>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</si>
  <si>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</si>
  <si>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</si>
  <si>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</si>
  <si>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</si>
  <si>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</si>
  <si>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</si>
  <si>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</si>
  <si>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</si>
  <si>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</si>
  <si>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</si>
  <si>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</si>
  <si>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</si>
  <si>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</si>
  <si>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</si>
  <si>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</si>
  <si>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</si>
  <si>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</si>
  <si>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</si>
  <si>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</si>
  <si>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</si>
  <si>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</si>
  <si>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</si>
  <si>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</si>
  <si>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</si>
  <si>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</si>
  <si>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</si>
  <si>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</si>
  <si>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</si>
  <si>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</si>
  <si>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</si>
  <si>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</si>
  <si>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</si>
  <si>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Иностранный язык в профессиональной деятельности</t>
  </si>
  <si>
    <t>Х</t>
  </si>
  <si>
    <t>Наименование циклов,
дисциплин, профессиональных модулей, 
МДК, практик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</si>
  <si>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</si>
  <si>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</si>
  <si>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
семестрам (час. в семестр)</t>
  </si>
  <si>
    <t xml:space="preserve">самостоятельная
учебная работа </t>
  </si>
  <si>
    <t>Во взаимодействии с преподавателем</t>
  </si>
  <si>
    <t>1 курс</t>
  </si>
  <si>
    <t>2 курс</t>
  </si>
  <si>
    <t>3 курс</t>
  </si>
  <si>
    <t>Нагрузка на дисциплины 
и МДК</t>
  </si>
  <si>
    <t>По практике 
производственной и учебной</t>
  </si>
  <si>
    <t>Консультации</t>
  </si>
  <si>
    <t xml:space="preserve">всего учебных занятий </t>
  </si>
  <si>
    <t>в т.ч. по учебным дисциплинам
и МДК</t>
  </si>
  <si>
    <t>Теоретическое обучение</t>
  </si>
  <si>
    <t>Лабораторных и практических 
занятий</t>
  </si>
  <si>
    <t>Курсовых работ (проектов)</t>
  </si>
  <si>
    <t>Индивидуальный проект</t>
  </si>
  <si>
    <t>ОГСЭ.00</t>
  </si>
  <si>
    <t>ЕН.00</t>
  </si>
  <si>
    <t>Государственная итоговая аттестаци</t>
  </si>
  <si>
    <t>дисциплин
и МДК</t>
  </si>
  <si>
    <t>учебной 
практики</t>
  </si>
  <si>
    <t>производств.
практики</t>
  </si>
  <si>
    <t>преддипломн.
практика</t>
  </si>
  <si>
    <t>экзаменов</t>
  </si>
  <si>
    <t>Основы алгоритмизации и программирования</t>
  </si>
  <si>
    <t>УП.01</t>
  </si>
  <si>
    <t>ПП.01</t>
  </si>
  <si>
    <t>МДК.02.02</t>
  </si>
  <si>
    <t>Общепрофессиональный цикл</t>
  </si>
  <si>
    <t>П.00</t>
  </si>
  <si>
    <t>ЕН.03</t>
  </si>
  <si>
    <t>Элементы высшей математики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</si>
  <si>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</si>
  <si>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</si>
  <si>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</si>
  <si>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</si>
  <si>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>Правовое обеспечение профессиональной деятельности</t>
  </si>
  <si>
    <t>ОП.08</t>
  </si>
  <si>
    <t>ОП.09</t>
  </si>
  <si>
    <t>ОП.10</t>
  </si>
  <si>
    <t>ОП.11</t>
  </si>
  <si>
    <t>ОП.12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</si>
  <si>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</si>
  <si>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</si>
  <si>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</si>
  <si>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Компьютерные сети</t>
  </si>
  <si>
    <t>МДК.02.03</t>
  </si>
  <si>
    <t>ПДП.00</t>
  </si>
  <si>
    <t>ОГСЭ.05</t>
  </si>
  <si>
    <t>Психология общения</t>
  </si>
  <si>
    <t>ОП.13</t>
  </si>
  <si>
    <t>УП.02</t>
  </si>
  <si>
    <t>ПП.02</t>
  </si>
  <si>
    <t>ПМ.03</t>
  </si>
  <si>
    <t>МДК.03.01</t>
  </si>
  <si>
    <t>МДК.03.02</t>
  </si>
  <si>
    <t xml:space="preserve">Дискретная математика </t>
  </si>
  <si>
    <t>УП.03</t>
  </si>
  <si>
    <t>ПП.03</t>
  </si>
  <si>
    <t>ПМ.04</t>
  </si>
  <si>
    <t xml:space="preserve">Формы контроля 
</t>
  </si>
  <si>
    <t>Зачеты</t>
  </si>
  <si>
    <t>Диффер. зачеты</t>
  </si>
  <si>
    <t>МДК.04.01</t>
  </si>
  <si>
    <t>УП.04</t>
  </si>
  <si>
    <t>ПП.04</t>
  </si>
  <si>
    <t>ЭМ.04</t>
  </si>
  <si>
    <t>Экзамен по модулю</t>
  </si>
  <si>
    <t>ОГСЭ.06</t>
  </si>
  <si>
    <t>Основы мировых религиозных культур</t>
  </si>
  <si>
    <t>ОГСЭ.07</t>
  </si>
  <si>
    <t>Русский язык и культура речи</t>
  </si>
  <si>
    <t>ОП.14</t>
  </si>
  <si>
    <t>ОП.15</t>
  </si>
  <si>
    <t>Адаптивные информационные и коммуникационные  технологии/ Эффективное поведение на рынке труда</t>
  </si>
  <si>
    <t>Основы финансовой грамотности</t>
  </si>
  <si>
    <t>ЭМ.03</t>
  </si>
  <si>
    <t>ЭМ.01</t>
  </si>
  <si>
    <t>ЭМ.02</t>
  </si>
  <si>
    <t>Практика по профилю специальности</t>
  </si>
  <si>
    <t>дифф.зачетов</t>
  </si>
  <si>
    <t>всего учебных занятий</t>
  </si>
  <si>
    <t>консультаций</t>
  </si>
  <si>
    <t>промежуточной аттестации</t>
  </si>
  <si>
    <t>Численные методы</t>
  </si>
  <si>
    <t>Менеджмент в профессиональной деятельности</t>
  </si>
  <si>
    <t>МДК.01.03</t>
  </si>
  <si>
    <t>МДК.01.04</t>
  </si>
  <si>
    <t>Разработка программных модулей</t>
  </si>
  <si>
    <t>Поддержка и тестирование программных модулей</t>
  </si>
  <si>
    <t>Разработка мобильных приложений</t>
  </si>
  <si>
    <t>Системное программирование</t>
  </si>
  <si>
    <t>Технология разработки и защиты баз данных</t>
  </si>
  <si>
    <t>Инструментальные средства разработки программного обеспечения</t>
  </si>
  <si>
    <t>Математическое моделирование</t>
  </si>
  <si>
    <t>Внедрение и поддержка компьютерных систем</t>
  </si>
  <si>
    <t>Обеспечение качества функционирования компьютерных систем</t>
  </si>
  <si>
    <t>Технология разработки программного обеспечения</t>
  </si>
  <si>
    <t>Разработка, администрирование и защита баз данных</t>
  </si>
  <si>
    <t>Освоение работ по профессии 14955 Наладчик технологического оборудования</t>
  </si>
  <si>
    <t>Монтаж и наладка технологического оборудования</t>
  </si>
  <si>
    <t>ПМ.05</t>
  </si>
  <si>
    <t>МДК.05.01</t>
  </si>
  <si>
    <t>УП.05</t>
  </si>
  <si>
    <t>ПП.05</t>
  </si>
  <si>
    <t>ЭМ.05</t>
  </si>
  <si>
    <t>Разработка моделей программного обеспечения для компьютерных систем</t>
  </si>
  <si>
    <t>Осуществление интеграции программных модулей</t>
  </si>
  <si>
    <t>Сопровождение и обслуживание программного обеспечения компьютерных систем</t>
  </si>
  <si>
    <t>Охрана труда</t>
  </si>
  <si>
    <t>Практика по профилю профессии</t>
  </si>
  <si>
    <t>Основы корпоративной защиты от внутренних угроз</t>
  </si>
  <si>
    <t>2020-2021</t>
  </si>
  <si>
    <t>УТВЕРЖДАЮ</t>
  </si>
  <si>
    <t>Директор АНО ПО "БИТ"</t>
  </si>
  <si>
    <t>_________________  В.В.Сергеев</t>
  </si>
  <si>
    <t>28 августа  2020 года</t>
  </si>
  <si>
    <t>УЧЕБНЫЙ ПЛАН</t>
  </si>
  <si>
    <t>программы подготовки специалистов среднего звена</t>
  </si>
  <si>
    <t>АВТОНОМНАЯ НЕКОММЕРЧЕСКАЯ ОРГАНИЗАЦИЯ ПРОФЕССИОНАЛЬНОГО ОБРАЗОВАНИЯ                                                                 "БАЛТИЙСКИЙ ИНФОРМАЦИОННЫЙ ТЕХНИКУМ" (АНО ПО "БИТ")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</si>
  <si>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</si>
  <si>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</si>
  <si>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Информационные системы и программирование</t>
  </si>
  <si>
    <t>наименование специальности</t>
  </si>
  <si>
    <t>по программе базовой подготовки</t>
  </si>
  <si>
    <t>уровень образования</t>
  </si>
  <si>
    <t>квалификация:</t>
  </si>
  <si>
    <t>программист</t>
  </si>
  <si>
    <t>форма обучения</t>
  </si>
  <si>
    <t>Очная</t>
  </si>
  <si>
    <t>Срок получения СПО по ППССЗ: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</si>
  <si>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</si>
  <si>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</si>
  <si>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</si>
  <si>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</si>
  <si>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</si>
  <si>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</si>
  <si>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</si>
  <si>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2г 10м</t>
  </si>
  <si>
    <t>среднего общего образования</t>
  </si>
  <si>
    <t>3 сем.
 17 Нед.</t>
  </si>
  <si>
    <t>2 сем.
 24 Нед.</t>
  </si>
  <si>
    <t>1 сем.
 17 Нед.</t>
  </si>
  <si>
    <t>3 сем.
 24 Нед.</t>
  </si>
  <si>
    <t>4 сем.
 24 Нед.</t>
  </si>
  <si>
    <t>3. Перечень кабинетов,  лабораторий, мастерских и др. для подготовки по специальности</t>
  </si>
  <si>
    <t>№</t>
  </si>
  <si>
    <t>Наименование</t>
  </si>
  <si>
    <t>Кабинеты</t>
  </si>
  <si>
    <t>Социально-экономических дисциплин;</t>
  </si>
  <si>
    <t>Иностранного языка (лингафонный);</t>
  </si>
  <si>
    <t xml:space="preserve"> Математических дисциплин;</t>
  </si>
  <si>
    <t>Естественнонаучных дисциплин;</t>
  </si>
  <si>
    <t>Информатики;</t>
  </si>
  <si>
    <t>Безопасности жизнедеятельности;</t>
  </si>
  <si>
    <t>Метрологии и стандартизации.</t>
  </si>
  <si>
    <t>1.</t>
  </si>
  <si>
    <t>Вычислительной техники, архитектуры персонального компьютера и периферийных устройств;</t>
  </si>
  <si>
    <t>Лаборатории</t>
  </si>
  <si>
    <t>Программного обеспечения и сопровождения компьютерных систем;</t>
  </si>
  <si>
    <t>Программирования и баз данных;</t>
  </si>
  <si>
    <t>Организации и принципов построения информационных систем;</t>
  </si>
  <si>
    <t>Информационных ресурсов;</t>
  </si>
  <si>
    <t>Разработки веб-приложений.</t>
  </si>
  <si>
    <t>Инженерной и компьютерной графики;</t>
  </si>
  <si>
    <t>Студии</t>
  </si>
  <si>
    <t>Разработки дизайна веб-приложений.</t>
  </si>
  <si>
    <t>Спортивный зал</t>
  </si>
  <si>
    <t>Спортивный комплекс</t>
  </si>
  <si>
    <t>2.</t>
  </si>
  <si>
    <t>Открытый стадион широкого профиля с элементами полосы 
препятствий</t>
  </si>
  <si>
    <t>3.</t>
  </si>
  <si>
    <t>Стрелковый тир</t>
  </si>
  <si>
    <t>Библиотека, читальный зал с выходом в сеть Интернет</t>
  </si>
  <si>
    <t>Залы</t>
  </si>
  <si>
    <t>Актовый зал</t>
  </si>
  <si>
    <t>Изменения</t>
  </si>
  <si>
    <t>№ п/п</t>
  </si>
  <si>
    <t xml:space="preserve">Дата </t>
  </si>
  <si>
    <t>Основание</t>
  </si>
  <si>
    <t>Вносимые изменения</t>
  </si>
  <si>
    <t>Ответственное лицо</t>
  </si>
  <si>
    <t>Подпись</t>
  </si>
  <si>
    <t>29.12.2020 г.</t>
  </si>
  <si>
    <t>Приказ Министерства Просвещения РФ №747 от 17 декабря 2020 г. "О внесении изменений в ФГОС СПО"</t>
  </si>
  <si>
    <t xml:space="preserve">Актуализировать общую компетенцию  ОК.06 (изложить в следующей редакции):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        </t>
  </si>
  <si>
    <t>Методист учебного отдела, Дорофеева Е.Е.</t>
  </si>
  <si>
    <t xml:space="preserve">Добавить общую компетенцию:  ОК.11 Использовать знания по финансовой грамотности, планировать предпринимательскую деятельность в профессиональной среде.       </t>
  </si>
  <si>
    <t>Согласовано</t>
  </si>
  <si>
    <t>Начальник учебного отдела АНО ПО "БИТ"</t>
  </si>
  <si>
    <t>Н.Г.Беляева</t>
  </si>
  <si>
    <t>Общие компетенции</t>
  </si>
  <si>
    <t>ОК 01. Выбирать способы решения задач профессиональной деятельности, применительно к различным контекстам.</t>
  </si>
  <si>
    <t>ОК 02. Осуществлять поиск, анализ и интерпретацию информации, необходимой для выполнения задач профессиональной деятельности.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</si>
  <si>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</si>
  <si>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</si>
  <si>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</si>
  <si>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</si>
  <si>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</si>
  <si>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</si>
  <si>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 09. Использовать информационные технологии в профессиональной деятельности.</t>
  </si>
  <si>
    <t>ОК 10. Пользоваться профессиональной документацией на государственном и иностранном языках.</t>
  </si>
  <si>
    <t>ОК 11. Планировать предпринимательскую деятельность в профессиональной сфере.</t>
  </si>
  <si>
    <t>Профессиональные компетенции</t>
  </si>
  <si>
    <t>ПК 1.1. Формировать алгоритмы разработки программных модулей в соответствии с техническим заданием
ПК 1.2. Разрабатывать программные модули в соответствии с техническим заданием.
ПК.1.3. Выполнять отладку программных модулей с использованием специализированных программных средств.
ПК 1.4. Выполнять тестирование программных модулей.
ПК 1.5.Выполнять требования нормативно-технической документации, иметь опыт оформления проектной документации.
ПК 2.1.Администрировать локальные вычислительные сети и принимать меры по устранению возможных сбоев.
ПК 2.2.Администрировать сетевые ресурсы в информационных системах.
ПК 2.3. Обеспечивать сбор данных для анализа использования и функционирования программно-технических средств компьютерных сетей.
ПК 2.4. Взаимодействовать со специалистами смежного профиля при разработке методов, средств и технологий применения объектов профессиональной деятельности.
ПК 3.1. Устанавливать, настраивать, эксплуатировать и обслуживать технические и программно-аппаратные средства компьютерных сетей.
ПК 3.2. Проводить профилактические работы на объектах сетевой инфраструктуры и рабочих станциях.
ПК 3.3. Устанавливать, настраивать, эксплуатировать и обслуживать сетевые конфигурации
ПК 3.4. Участвовать в разработке схемы послеаварийного восстановления работоспособности компьютерной сети, выполнять восстановление и резервное копирование информации.
ПК 3.5. Организовывать инвентаризацию технических средств сетевой инфраструктуры, осуществлять контроль оборудования после его ремонта.
ПК 3.6. Выполнять замену расходных материалов и мелкий ремонт периферийного оборудования, определять устаревшее оборудование и программные средства сетевой инфраструктуры.
ПК 4.1.Принимать меры по отслеживанию, предотвращению и устранению нештатных ситуаций.
ПК 4.2. Контролировать сетевую инфраструктуру с использованием инструментальных средств эксплуатации сетевых конфигураций.
ПК 4.3. Обеспечивать максимальную стабильность предоставляемых сетевых сервисов.
ПК 4.4.Предоставлять согласованные с информационно-технологическими подразделениями сетевые сервисы и выполнять необходимые процедуры поддержки.
ПК 4.5.Восстанавливать нормальную работу сетевых сервисов в соответствии с требованиями регламентов.
ПК 4.6.Вести учет плановой потребности в расходных материалах и комплектующих.
ПК 5.1. Идентифицировать проблемы в процессе эксплуатации программного обеспечения.
ПК 5.2. Разрабатывать предложения по совершенствованию и повышению эффективности работы сетевой инфраструктуры.
ПК 5.3. Разрабатывать сетевые топологии в соответствии с требованиями отказоустойчивости и повышения производительности корпоративной сети.
ПК 5.4. Составлять отчет по выполненному заданию, участвовать во внедрении результатов разработок
ПК 5.5.Проводить эксперименты по заданной методике, выполнять анализ результатов.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</si>
</sst>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"/>
    <numFmt numFmtId="165" formatCode="dd/mm/yy;@"/>
    <numFmt numFmtId="166" formatCode="0.0"/>
  </numFmts>
  <fonts count="27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16"/>
      </patternFill>
    </fill>
    <fill>
      <patternFill patternType="solid">
        <fgColor theme="3" tint="0.79998168889431442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2"/>
        <bgColor indexed="1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77">
    <xf numFmtId="0" fontId="0" fillId="0" borderId="0" xfId="0"/>
    <xf numFmtId="0" fontId="1" fillId="0" borderId="0" xfId="3"/>
    <xf numFmtId="0" fontId="1" fillId="3" borderId="0" xfId="3" applyFont="1" applyFill="1" applyBorder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5" fillId="0" borderId="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Border="1" applyAlignment="1" applyProtection="1">
      <alignment horizontal="left" vertical="center" textRotation="90"/>
      <protection locked="0"/>
    </xf>
    <xf numFmtId="0" fontId="16" fillId="5" borderId="0" xfId="2" applyFont="1" applyFill="1"/>
    <xf numFmtId="0" fontId="1" fillId="0" borderId="0" xfId="3"/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/>
    <xf numFmtId="0" fontId="1" fillId="5" borderId="0" xfId="3" applyFont="1" applyFill="1" applyAlignment="1" applyProtection="1">
      <alignment horizontal="left" vertical="center"/>
      <protection locked="0"/>
    </xf>
    <xf numFmtId="0" fontId="1" fillId="5" borderId="0" xfId="3" applyFont="1" applyFill="1" applyAlignment="1" applyProtection="1">
      <alignment horizontal="center" vertical="center"/>
      <protection locked="0"/>
    </xf>
    <xf numFmtId="0" fontId="1" fillId="5" borderId="0" xfId="3" applyFill="1"/>
    <xf numFmtId="0" fontId="7" fillId="2" borderId="1" xfId="3" applyNumberFormat="1" applyFont="1" applyFill="1" applyBorder="1" applyAlignment="1" applyProtection="1">
      <alignment vertical="center"/>
      <protection locked="0"/>
    </xf>
    <xf numFmtId="0" fontId="7" fillId="4" borderId="1" xfId="3" applyNumberFormat="1" applyFont="1" applyFill="1" applyBorder="1" applyAlignment="1" applyProtection="1">
      <alignment vertical="center"/>
      <protection locked="0"/>
    </xf>
    <xf numFmtId="0" fontId="8" fillId="4" borderId="1" xfId="3" applyNumberFormat="1" applyFont="1" applyFill="1" applyBorder="1" applyAlignment="1" applyProtection="1">
      <alignment vertical="center"/>
      <protection locked="0"/>
    </xf>
    <xf numFmtId="0" fontId="17" fillId="6" borderId="1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/>
    <xf numFmtId="0" fontId="18" fillId="4" borderId="1" xfId="3" applyNumberFormat="1" applyFont="1" applyFill="1" applyBorder="1" applyAlignment="1" applyProtection="1">
      <alignment horizontal="center" vertical="center"/>
      <protection locked="0"/>
    </xf>
    <xf numFmtId="0" fontId="18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3" applyNumberFormat="1" applyFont="1" applyFill="1" applyBorder="1" applyAlignment="1">
      <alignment horizontal="center" vertical="center"/>
    </xf>
    <xf numFmtId="0" fontId="18" fillId="4" borderId="1" xfId="3" applyNumberFormat="1" applyFont="1" applyFill="1" applyBorder="1" applyAlignment="1">
      <alignment horizontal="center" vertical="center"/>
    </xf>
    <xf numFmtId="1" fontId="18" fillId="0" borderId="1" xfId="0" applyNumberFormat="1" applyFont="1" applyBorder="1"/>
    <xf numFmtId="0" fontId="18" fillId="0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NumberFormat="1" applyFont="1" applyFill="1" applyBorder="1" applyAlignment="1" applyProtection="1">
      <alignment horizontal="left" vertical="center" wrapText="1"/>
      <protection locked="0"/>
    </xf>
    <xf numFmtId="166" fontId="18" fillId="4" borderId="1" xfId="3" applyNumberFormat="1" applyFont="1" applyFill="1" applyBorder="1" applyAlignment="1" applyProtection="1">
      <alignment horizontal="center" vertical="center"/>
      <protection locked="0"/>
    </xf>
    <xf numFmtId="0" fontId="18" fillId="5" borderId="1" xfId="3" applyFont="1" applyFill="1" applyBorder="1" applyAlignment="1">
      <alignment horizontal="center" vertical="center"/>
    </xf>
    <xf numFmtId="0" fontId="20" fillId="4" borderId="1" xfId="3" applyNumberFormat="1" applyFont="1" applyFill="1" applyBorder="1" applyAlignment="1" applyProtection="1">
      <alignment horizontal="center" vertical="center"/>
      <protection locked="0"/>
    </xf>
    <xf numFmtId="164" fontId="20" fillId="4" borderId="1" xfId="3" applyNumberFormat="1" applyFont="1" applyFill="1" applyBorder="1" applyAlignment="1" applyProtection="1">
      <alignment horizontal="center" vertical="center"/>
      <protection locked="0"/>
    </xf>
    <xf numFmtId="0" fontId="20" fillId="4" borderId="1" xfId="3" applyNumberFormat="1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center"/>
    </xf>
    <xf numFmtId="0" fontId="17" fillId="7" borderId="1" xfId="3" applyNumberFormat="1" applyFont="1" applyFill="1" applyBorder="1" applyAlignment="1">
      <alignment horizontal="center" vertical="center" wrapText="1"/>
    </xf>
    <xf numFmtId="1" fontId="17" fillId="11" borderId="1" xfId="0" applyNumberFormat="1" applyFont="1" applyFill="1" applyBorder="1" applyAlignment="1">
      <alignment horizontal="center" vertical="center"/>
    </xf>
    <xf numFmtId="0" fontId="17" fillId="8" borderId="1" xfId="3" applyNumberFormat="1" applyFont="1" applyFill="1" applyBorder="1" applyAlignment="1" applyProtection="1">
      <alignment horizontal="center" vertical="center"/>
      <protection locked="0"/>
    </xf>
    <xf numFmtId="0" fontId="17" fillId="8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/>
    <xf numFmtId="0" fontId="17" fillId="9" borderId="1" xfId="3" applyNumberFormat="1" applyFont="1" applyFill="1" applyBorder="1" applyAlignment="1" applyProtection="1">
      <alignment horizontal="center" vertical="center"/>
      <protection locked="0"/>
    </xf>
    <xf numFmtId="0" fontId="17" fillId="9" borderId="1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wrapText="1"/>
    </xf>
    <xf numFmtId="0" fontId="17" fillId="10" borderId="1" xfId="3" applyNumberFormat="1" applyFont="1" applyFill="1" applyBorder="1" applyAlignment="1" applyProtection="1">
      <alignment horizontal="center" vertical="center"/>
      <protection locked="0"/>
    </xf>
    <xf numFmtId="0" fontId="17" fillId="10" borderId="1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5" borderId="1" xfId="3" applyNumberFormat="1" applyFont="1" applyFill="1" applyBorder="1" applyAlignment="1">
      <alignment horizontal="center" vertical="center"/>
    </xf>
    <xf numFmtId="0" fontId="18" fillId="4" borderId="1" xfId="3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 vertical="center"/>
    </xf>
    <xf numFmtId="0" fontId="18" fillId="8" borderId="1" xfId="3" applyNumberFormat="1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/>
    <xf numFmtId="0" fontId="17" fillId="0" borderId="1" xfId="0" applyFont="1" applyBorder="1" applyAlignment="1">
      <alignment horizontal="center" vertical="top" wrapText="1"/>
    </xf>
    <xf numFmtId="0" fontId="17" fillId="10" borderId="1" xfId="0" applyFont="1" applyFill="1" applyBorder="1" applyAlignment="1">
      <alignment horizontal="right" vertical="center"/>
    </xf>
    <xf numFmtId="1" fontId="18" fillId="10" borderId="1" xfId="0" applyNumberFormat="1" applyFont="1" applyFill="1" applyBorder="1" applyAlignment="1">
      <alignment horizontal="center"/>
    </xf>
    <xf numFmtId="0" fontId="9" fillId="3" borderId="0" xfId="3" applyFont="1" applyFill="1" applyBorder="1" applyAlignment="1" applyProtection="1">
      <alignment horizontal="left" vertical="center"/>
      <protection locked="0"/>
    </xf>
    <xf numFmtId="0" fontId="9" fillId="3" borderId="0" xfId="3" applyFont="1" applyFill="1" applyBorder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/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1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17" fillId="7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/>
    </xf>
    <xf numFmtId="0" fontId="18" fillId="4" borderId="8" xfId="3" applyNumberFormat="1" applyFont="1" applyFill="1" applyBorder="1" applyAlignment="1" applyProtection="1">
      <alignment horizontal="center" vertical="center"/>
      <protection locked="0"/>
    </xf>
    <xf numFmtId="0" fontId="18" fillId="4" borderId="3" xfId="3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Border="1"/>
    <xf numFmtId="0" fontId="18" fillId="0" borderId="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7" fillId="8" borderId="7" xfId="3" applyNumberFormat="1" applyFont="1" applyFill="1" applyBorder="1" applyAlignment="1" applyProtection="1">
      <alignment horizontal="center" vertical="center"/>
      <protection locked="0"/>
    </xf>
    <xf numFmtId="0" fontId="17" fillId="8" borderId="8" xfId="3" applyNumberFormat="1" applyFont="1" applyFill="1" applyBorder="1" applyAlignment="1" applyProtection="1">
      <alignment horizontal="center" vertical="center"/>
      <protection locked="0"/>
    </xf>
    <xf numFmtId="0" fontId="17" fillId="8" borderId="3" xfId="3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4" borderId="7" xfId="3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6" borderId="4" xfId="3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4" borderId="4" xfId="3" applyNumberFormat="1" applyFont="1" applyFill="1" applyBorder="1" applyAlignment="1">
      <alignment horizontal="center" vertical="center"/>
    </xf>
    <xf numFmtId="1" fontId="17" fillId="11" borderId="4" xfId="0" applyNumberFormat="1" applyFont="1" applyFill="1" applyBorder="1" applyAlignment="1">
      <alignment horizontal="center" vertical="center"/>
    </xf>
    <xf numFmtId="0" fontId="17" fillId="8" borderId="4" xfId="3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7" fillId="9" borderId="4" xfId="3" applyNumberFormat="1" applyFont="1" applyFill="1" applyBorder="1" applyAlignment="1" applyProtection="1">
      <alignment horizontal="center" vertical="center"/>
      <protection locked="0"/>
    </xf>
    <xf numFmtId="0" fontId="18" fillId="4" borderId="4" xfId="3" applyNumberFormat="1" applyFont="1" applyFill="1" applyBorder="1" applyAlignment="1" applyProtection="1">
      <alignment horizontal="center" vertical="center"/>
      <protection locked="0"/>
    </xf>
    <xf numFmtId="0" fontId="17" fillId="10" borderId="4" xfId="3" applyNumberFormat="1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textRotation="90"/>
    </xf>
    <xf numFmtId="0" fontId="17" fillId="6" borderId="3" xfId="3" applyNumberFormat="1" applyFont="1" applyFill="1" applyBorder="1" applyAlignment="1" applyProtection="1">
      <alignment horizontal="center" vertical="center"/>
      <protection locked="0"/>
    </xf>
    <xf numFmtId="1" fontId="17" fillId="11" borderId="3" xfId="0" applyNumberFormat="1" applyFont="1" applyFill="1" applyBorder="1" applyAlignment="1">
      <alignment horizontal="center" vertical="center"/>
    </xf>
    <xf numFmtId="0" fontId="20" fillId="4" borderId="3" xfId="3" applyNumberFormat="1" applyFont="1" applyFill="1" applyBorder="1" applyAlignment="1">
      <alignment horizontal="center" vertical="center"/>
    </xf>
    <xf numFmtId="0" fontId="17" fillId="9" borderId="3" xfId="3" applyNumberFormat="1" applyFont="1" applyFill="1" applyBorder="1" applyAlignment="1" applyProtection="1">
      <alignment horizontal="center" vertical="center"/>
      <protection locked="0"/>
    </xf>
    <xf numFmtId="0" fontId="17" fillId="10" borderId="3" xfId="3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/>
    <xf numFmtId="0" fontId="17" fillId="0" borderId="7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6" borderId="7" xfId="3" applyNumberFormat="1" applyFont="1" applyFill="1" applyBorder="1" applyAlignment="1" applyProtection="1">
      <alignment horizontal="center" vertical="center"/>
      <protection locked="0"/>
    </xf>
    <xf numFmtId="0" fontId="17" fillId="6" borderId="8" xfId="3" applyNumberFormat="1" applyFont="1" applyFill="1" applyBorder="1" applyAlignment="1" applyProtection="1">
      <alignment horizontal="center" vertical="center"/>
      <protection locked="0"/>
    </xf>
    <xf numFmtId="1" fontId="17" fillId="11" borderId="7" xfId="0" applyNumberFormat="1" applyFont="1" applyFill="1" applyBorder="1" applyAlignment="1">
      <alignment horizontal="center" vertical="center"/>
    </xf>
    <xf numFmtId="1" fontId="17" fillId="11" borderId="8" xfId="0" applyNumberFormat="1" applyFont="1" applyFill="1" applyBorder="1" applyAlignment="1">
      <alignment horizontal="center" vertical="center"/>
    </xf>
    <xf numFmtId="0" fontId="17" fillId="9" borderId="7" xfId="3" applyNumberFormat="1" applyFont="1" applyFill="1" applyBorder="1" applyAlignment="1" applyProtection="1">
      <alignment horizontal="center" vertical="center"/>
      <protection locked="0"/>
    </xf>
    <xf numFmtId="0" fontId="17" fillId="9" borderId="8" xfId="3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Border="1"/>
    <xf numFmtId="0" fontId="17" fillId="10" borderId="7" xfId="3" applyNumberFormat="1" applyFont="1" applyFill="1" applyBorder="1" applyAlignment="1" applyProtection="1">
      <alignment horizontal="center" vertical="center"/>
      <protection locked="0"/>
    </xf>
    <xf numFmtId="0" fontId="17" fillId="10" borderId="8" xfId="3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 textRotation="90"/>
    </xf>
    <xf numFmtId="0" fontId="18" fillId="5" borderId="4" xfId="0" applyFont="1" applyFill="1" applyBorder="1"/>
    <xf numFmtId="164" fontId="20" fillId="4" borderId="7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1" fillId="0" borderId="0" xfId="0" applyFont="1"/>
    <xf numFmtId="0" fontId="0" fillId="0" borderId="0" xfId="0" applyFont="1"/>
    <xf numFmtId="0" fontId="22" fillId="0" borderId="0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10" xfId="0" applyFont="1" applyFill="1" applyBorder="1" applyAlignment="1">
      <alignment horizontal="center"/>
    </xf>
    <xf numFmtId="0" fontId="21" fillId="12" borderId="11" xfId="0" applyFont="1" applyFill="1" applyBorder="1"/>
    <xf numFmtId="0" fontId="21" fillId="0" borderId="12" xfId="0" applyFont="1" applyFill="1" applyBorder="1" applyAlignment="1">
      <alignment horizontal="center"/>
    </xf>
    <xf numFmtId="0" fontId="21" fillId="12" borderId="13" xfId="0" applyFont="1" applyFill="1" applyBorder="1"/>
    <xf numFmtId="0" fontId="21" fillId="0" borderId="14" xfId="0" applyFont="1" applyFill="1" applyBorder="1" applyAlignment="1">
      <alignment horizontal="center"/>
    </xf>
    <xf numFmtId="0" fontId="21" fillId="12" borderId="15" xfId="0" applyFont="1" applyFill="1" applyBorder="1"/>
    <xf numFmtId="0" fontId="21" fillId="0" borderId="12" xfId="0" applyFont="1" applyFill="1" applyBorder="1" applyAlignment="1">
      <alignment horizontal="center" vertical="top"/>
    </xf>
    <xf numFmtId="0" fontId="21" fillId="12" borderId="16" xfId="0" applyFont="1" applyFill="1" applyBorder="1" applyAlignment="1">
      <alignment vertical="top" wrapText="1"/>
    </xf>
    <xf numFmtId="0" fontId="21" fillId="12" borderId="0" xfId="0" applyFont="1" applyFill="1" applyBorder="1"/>
    <xf numFmtId="0" fontId="21" fillId="12" borderId="0" xfId="0" applyFont="1" applyFill="1" applyBorder="1" applyAlignment="1">
      <alignment wrapText="1"/>
    </xf>
    <xf numFmtId="0" fontId="21" fillId="12" borderId="18" xfId="0" applyFont="1" applyFill="1" applyBorder="1"/>
    <xf numFmtId="0" fontId="21" fillId="12" borderId="19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center" vertical="top"/>
    </xf>
    <xf numFmtId="0" fontId="21" fillId="12" borderId="20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 vertical="top"/>
    </xf>
    <xf numFmtId="0" fontId="21" fillId="12" borderId="0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center"/>
    </xf>
    <xf numFmtId="0" fontId="21" fillId="12" borderId="16" xfId="0" applyFont="1" applyFill="1" applyBorder="1"/>
    <xf numFmtId="0" fontId="21" fillId="12" borderId="21" xfId="0" applyFont="1" applyFill="1" applyBorder="1"/>
    <xf numFmtId="0" fontId="21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5" fontId="14" fillId="3" borderId="6" xfId="3" applyNumberFormat="1" applyFont="1" applyFill="1" applyBorder="1" applyAlignment="1" applyProtection="1">
      <alignment horizontal="left" vertical="center"/>
      <protection locked="0"/>
    </xf>
    <xf numFmtId="0" fontId="14" fillId="3" borderId="6" xfId="3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Border="1"/>
    <xf numFmtId="0" fontId="13" fillId="3" borderId="6" xfId="3" applyNumberFormat="1" applyFont="1" applyFill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14" fillId="3" borderId="6" xfId="3" applyNumberFormat="1" applyFont="1" applyFill="1" applyBorder="1" applyAlignment="1" applyProtection="1">
      <alignment horizontal="left" vertical="top" wrapText="1"/>
      <protection locked="0"/>
    </xf>
    <xf numFmtId="0" fontId="9" fillId="3" borderId="0" xfId="3" applyFont="1" applyFill="1" applyBorder="1" applyAlignment="1" applyProtection="1">
      <alignment horizontal="left" vertical="top"/>
      <protection locked="0"/>
    </xf>
    <xf numFmtId="0" fontId="4" fillId="3" borderId="0" xfId="3" applyFont="1" applyFill="1" applyBorder="1" applyAlignment="1" applyProtection="1">
      <alignment horizontal="left" vertical="top"/>
      <protection locked="0"/>
    </xf>
    <xf numFmtId="0" fontId="9" fillId="3" borderId="0" xfId="3" applyFont="1" applyFill="1" applyBorder="1" applyAlignment="1" applyProtection="1">
      <alignment horizontal="left" vertical="center"/>
      <protection locked="0"/>
    </xf>
    <xf numFmtId="0" fontId="14" fillId="3" borderId="6" xfId="3" applyNumberFormat="1" applyFont="1" applyFill="1" applyBorder="1" applyAlignment="1" applyProtection="1">
      <alignment horizontal="center" vertical="top"/>
      <protection locked="0"/>
    </xf>
    <xf numFmtId="0" fontId="14" fillId="3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5" fillId="3" borderId="0" xfId="3" applyFont="1" applyFill="1" applyBorder="1" applyAlignment="1" applyProtection="1">
      <alignment horizontal="right" vertical="center"/>
      <protection locked="0"/>
    </xf>
    <xf numFmtId="14" fontId="14" fillId="3" borderId="6" xfId="3" applyNumberFormat="1" applyFont="1" applyFill="1" applyBorder="1" applyAlignment="1" applyProtection="1">
      <alignment horizontal="center" vertical="center"/>
      <protection locked="0"/>
    </xf>
    <xf numFmtId="0" fontId="14" fillId="3" borderId="6" xfId="3" applyNumberFormat="1" applyFont="1" applyFill="1" applyBorder="1" applyAlignment="1" applyProtection="1">
      <alignment horizontal="center" vertical="center"/>
      <protection locked="0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5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5" xfId="3" applyNumberFormat="1" applyFont="1" applyBorder="1" applyAlignment="1" applyProtection="1">
      <alignment horizontal="center" vertical="center" textRotation="90"/>
      <protection locked="0"/>
    </xf>
    <xf numFmtId="0" fontId="1" fillId="0" borderId="2" xfId="3" applyNumberFormat="1" applyFont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6" fillId="0" borderId="0" xfId="3" applyFont="1" applyAlignment="1" applyProtection="1">
      <alignment horizontal="left" vertical="top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0" xfId="3"/>
    <xf numFmtId="0" fontId="1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1" xfId="3" applyNumberFormat="1" applyFont="1" applyBorder="1" applyAlignment="1" applyProtection="1">
      <alignment horizontal="center" vertical="center" wrapText="1"/>
      <protection locked="0"/>
    </xf>
    <xf numFmtId="0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" fillId="2" borderId="0" xfId="3" applyFont="1" applyFill="1" applyBorder="1" applyAlignment="1" applyProtection="1">
      <alignment horizontal="center" vertical="center" wrapText="1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17" fillId="4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4" borderId="1" xfId="3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90"/>
    </xf>
    <xf numFmtId="0" fontId="18" fillId="0" borderId="1" xfId="0" applyFont="1" applyBorder="1" applyAlignment="1">
      <alignment vertical="top" wrapText="1"/>
    </xf>
    <xf numFmtId="0" fontId="17" fillId="1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textRotation="90" wrapText="1"/>
    </xf>
    <xf numFmtId="0" fontId="18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" fontId="17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4" borderId="7" xfId="3" applyNumberFormat="1" applyFont="1" applyFill="1" applyBorder="1" applyAlignment="1" applyProtection="1">
      <alignment horizontal="center" vertical="center"/>
      <protection locked="0"/>
    </xf>
    <xf numFmtId="0" fontId="17" fillId="4" borderId="8" xfId="3" applyNumberFormat="1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top"/>
    </xf>
    <xf numFmtId="0" fontId="24" fillId="0" borderId="17" xfId="0" applyFont="1" applyFill="1" applyBorder="1" applyAlignment="1">
      <alignment horizontal="center" vertical="top"/>
    </xf>
    <xf numFmtId="0" fontId="25" fillId="3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Font="1" applyBorder="1"/>
    <xf numFmtId="0" fontId="16" fillId="0" borderId="0" xfId="0" applyFont="1"/>
    <xf numFmtId="0" fontId="16" fillId="0" borderId="0" xfId="1" applyFont="1"/>
    <xf numFmtId="0" fontId="16" fillId="0" borderId="1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13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NumberFormat="1" applyFont="1" applyBorder="1" applyAlignment="1">
      <alignment horizontal="left" vertical="top"/>
    </xf>
    <xf numFmtId="0" fontId="25" fillId="0" borderId="9" xfId="0" applyNumberFormat="1" applyFont="1" applyBorder="1" applyAlignment="1">
      <alignment horizontal="left" vertical="top"/>
    </xf>
    <xf numFmtId="0" fontId="25" fillId="0" borderId="3" xfId="0" applyNumberFormat="1" applyFont="1" applyBorder="1" applyAlignment="1">
      <alignment horizontal="left" vertical="top"/>
    </xf>
    <xf numFmtId="0" fontId="16" fillId="13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1" xfId="0" applyNumberFormat="1" applyFont="1" applyBorder="1" applyAlignment="1">
      <alignment horizontal="left" vertical="center" wrapText="1"/>
    </xf>
    <xf numFmtId="0" fontId="17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2" applyFont="1"/>
    <xf numFmtId="0" fontId="26" fillId="0" borderId="5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17" fillId="14" borderId="0" xfId="0" applyFont="1" applyFill="1"/>
    <xf numFmtId="0" fontId="26" fillId="0" borderId="5" xfId="0" applyFont="1" applyBorder="1" applyAlignment="1">
      <alignment horizontal="justify" vertical="center" wrapText="1"/>
    </xf>
    <xf numFmtId="0" fontId="26" fillId="0" borderId="0" xfId="2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D30"/>
  <sheetViews>
    <sheetView showGridLines="0" tabSelected="1" zoomScale="110" zoomScaleNormal="110" workbookViewId="0">
      <selection activeCell="D34" sqref="D34"/>
    </sheetView>
  </sheetViews>
  <sheetFormatPr defaultColWidth="14.7109375" defaultRowHeight="13.5" customHeight="1" x14ac:dyDescent="0.2"/>
  <cols>
    <col min="1" max="3" width="3.28515625" style="71" customWidth="1"/>
    <col min="4" max="4" width="17.140625" style="71" customWidth="1"/>
    <col min="5" max="43" width="3.28515625" style="71" customWidth="1"/>
    <col min="44" max="44" width="6.28515625" style="71" customWidth="1"/>
    <col min="45" max="48" width="3.28515625" style="71" customWidth="1"/>
    <col min="49" max="16384" width="14.7109375" style="71"/>
  </cols>
  <sheetData>
    <row r="1" spans="1:53" customFormat="1" ht="13.5" customHeight="1" x14ac:dyDescent="0.3">
      <c r="E1" s="136"/>
      <c r="F1" s="136"/>
      <c r="G1" s="136"/>
      <c r="H1" s="136"/>
      <c r="I1" s="136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7"/>
      <c r="AM1" s="137" t="s">
        <v>296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8"/>
      <c r="AY1" s="138"/>
      <c r="AZ1" s="138"/>
      <c r="BA1" s="138"/>
    </row>
    <row r="2" spans="1:53" customFormat="1" ht="13.5" customHeight="1" x14ac:dyDescent="0.25"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7"/>
      <c r="AL2" s="169" t="s">
        <v>297</v>
      </c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</row>
    <row r="3" spans="1:53" customFormat="1" ht="13.5" customHeight="1" x14ac:dyDescent="0.25"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7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38"/>
    </row>
    <row r="4" spans="1:53" customFormat="1" ht="13.5" customHeight="1" x14ac:dyDescent="0.25"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7"/>
      <c r="AL4" s="169" t="s">
        <v>298</v>
      </c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38"/>
    </row>
    <row r="5" spans="1:53" customFormat="1" ht="13.5" customHeight="1" x14ac:dyDescent="0.25"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7"/>
      <c r="AL5" s="170" t="s">
        <v>299</v>
      </c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38"/>
    </row>
    <row r="6" spans="1:53" ht="13.5" customHeight="1" x14ac:dyDescent="0.2">
      <c r="D6" s="6"/>
      <c r="E6" s="6"/>
      <c r="F6" s="6"/>
    </row>
    <row r="7" spans="1:53" ht="33.75" customHeight="1" x14ac:dyDescent="0.2">
      <c r="A7" s="174" t="s">
        <v>300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</row>
    <row r="8" spans="1:53" ht="13.5" customHeight="1" x14ac:dyDescent="0.2">
      <c r="A8" s="175" t="s">
        <v>301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</row>
    <row r="9" spans="1:53" ht="33.75" customHeight="1" x14ac:dyDescent="0.25">
      <c r="A9" s="171" t="s">
        <v>302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</row>
    <row r="10" spans="1:53" ht="13.5" customHeight="1" x14ac:dyDescent="0.2">
      <c r="A10" s="172" t="s">
        <v>303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</row>
    <row r="11" spans="1:53" ht="13.5" customHeight="1" x14ac:dyDescent="0.2">
      <c r="A11" s="173" t="s">
        <v>304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</row>
    <row r="12" spans="1:53" ht="13.5" customHeight="1" x14ac:dyDescent="0.2">
      <c r="A12" s="166">
        <v>39122</v>
      </c>
      <c r="B12" s="166"/>
      <c r="C12" s="166"/>
      <c r="D12" s="166"/>
      <c r="E12" s="166"/>
      <c r="F12" s="6"/>
      <c r="G12" s="167" t="s">
        <v>305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</row>
    <row r="13" spans="1:53" ht="13.5" customHeight="1" x14ac:dyDescent="0.2">
      <c r="A13" s="178"/>
      <c r="B13" s="178"/>
      <c r="C13" s="178"/>
      <c r="D13" s="178"/>
      <c r="E13" s="178"/>
      <c r="F13" s="178"/>
      <c r="G13" s="178" t="s">
        <v>306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2"/>
    </row>
    <row r="14" spans="1:53" ht="13.5" customHeight="1" x14ac:dyDescent="0.2">
      <c r="A14" s="179" t="s">
        <v>307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AV14" s="2"/>
    </row>
    <row r="15" spans="1:53" ht="13.5" customHeight="1" x14ac:dyDescent="0.2">
      <c r="A15" s="179" t="s">
        <v>308</v>
      </c>
      <c r="B15" s="179"/>
      <c r="C15" s="179"/>
      <c r="D15" s="179"/>
      <c r="E15" s="167" t="s">
        <v>322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</row>
    <row r="16" spans="1:53" ht="13.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8"/>
      <c r="AL16" s="6"/>
      <c r="AM16" s="6"/>
      <c r="AN16" s="6"/>
      <c r="AO16" s="6"/>
      <c r="AP16" s="6"/>
      <c r="AQ16" s="6"/>
      <c r="AR16" s="2"/>
      <c r="AS16" s="2"/>
      <c r="AT16" s="6"/>
      <c r="AU16" s="2"/>
      <c r="AV16" s="2"/>
    </row>
    <row r="17" spans="1:56" ht="18" customHeight="1" x14ac:dyDescent="0.2">
      <c r="A17" s="177" t="s">
        <v>309</v>
      </c>
      <c r="B17" s="177"/>
      <c r="C17" s="177"/>
      <c r="D17" s="177"/>
      <c r="E17" s="177"/>
      <c r="F17" s="177"/>
      <c r="G17" s="176" t="s">
        <v>310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BD17"/>
    </row>
    <row r="18" spans="1:56" ht="13.5" hidden="1" customHeight="1" x14ac:dyDescent="0.2">
      <c r="A18" s="69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</row>
    <row r="19" spans="1:56" ht="13.5" hidden="1" customHeight="1" x14ac:dyDescent="0.2">
      <c r="A19" s="69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</row>
    <row r="20" spans="1:56" ht="13.5" hidden="1" customHeight="1" x14ac:dyDescent="0.2">
      <c r="A20" s="69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</row>
    <row r="21" spans="1:56" ht="13.5" hidden="1" customHeight="1" x14ac:dyDescent="0.2">
      <c r="A21" s="69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1:56" ht="13.5" hidden="1" customHeight="1" x14ac:dyDescent="0.2">
      <c r="A22" s="69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1:56" ht="13.5" hidden="1" customHeight="1" x14ac:dyDescent="0.2">
      <c r="A23" s="69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1:56" ht="13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2"/>
      <c r="AS24" s="2"/>
      <c r="AT24" s="6"/>
      <c r="AU24" s="2"/>
      <c r="AV24" s="2"/>
    </row>
    <row r="25" spans="1:56" ht="13.5" customHeight="1" x14ac:dyDescent="0.2">
      <c r="A25" s="179" t="s">
        <v>311</v>
      </c>
      <c r="B25" s="179"/>
      <c r="C25" s="179"/>
      <c r="D25" s="179"/>
      <c r="E25" s="179"/>
      <c r="F25" s="179"/>
      <c r="G25" s="180" t="s">
        <v>312</v>
      </c>
      <c r="H25" s="180"/>
      <c r="I25" s="180"/>
      <c r="J25" s="180"/>
      <c r="K25" s="180"/>
      <c r="L25" s="180"/>
      <c r="M25" s="180"/>
      <c r="N25" s="180"/>
      <c r="O25" s="6"/>
      <c r="P25" s="179" t="s">
        <v>313</v>
      </c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 t="s">
        <v>321</v>
      </c>
      <c r="AD25" s="180"/>
      <c r="AE25" s="180"/>
      <c r="AF25" s="180"/>
      <c r="AG25" s="180"/>
      <c r="AH25" s="6"/>
      <c r="AI25" s="179" t="s">
        <v>314</v>
      </c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2020</v>
      </c>
      <c r="AT25" s="180"/>
      <c r="AU25" s="180"/>
      <c r="AV25" s="180"/>
    </row>
    <row r="26" spans="1:56" ht="13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2"/>
      <c r="AS26" s="2"/>
      <c r="AT26" s="6"/>
      <c r="AU26" s="2"/>
      <c r="AV26" s="2"/>
    </row>
    <row r="27" spans="1:56" ht="13.5" customHeight="1" x14ac:dyDescent="0.2">
      <c r="A27" s="179" t="s">
        <v>315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81" t="s">
        <v>316</v>
      </c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</row>
    <row r="28" spans="1:56" ht="13.5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82" t="s">
        <v>317</v>
      </c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</row>
    <row r="30" spans="1:56" ht="13.5" customHeight="1" x14ac:dyDescent="0.2">
      <c r="A30" s="179" t="s">
        <v>318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83" t="s">
        <v>319</v>
      </c>
      <c r="M30" s="183"/>
      <c r="N30" s="184">
        <v>42713</v>
      </c>
      <c r="O30" s="185"/>
      <c r="P30" s="185"/>
      <c r="Q30" s="185"/>
      <c r="R30" s="185"/>
      <c r="S30" s="183" t="s">
        <v>320</v>
      </c>
      <c r="T30" s="183"/>
      <c r="U30" s="167">
        <v>1547</v>
      </c>
      <c r="V30" s="167"/>
      <c r="W30" s="167"/>
      <c r="X30" s="167"/>
      <c r="Y30" s="167"/>
      <c r="Z30" s="167"/>
    </row>
  </sheetData>
  <mergeCells count="39">
    <mergeCell ref="U28:AV28"/>
    <mergeCell ref="A30:K30"/>
    <mergeCell ref="L30:M30"/>
    <mergeCell ref="N30:R30"/>
    <mergeCell ref="S30:T30"/>
    <mergeCell ref="U30:Z30"/>
    <mergeCell ref="AS25:AV25"/>
    <mergeCell ref="A27:T27"/>
    <mergeCell ref="U27:AV27"/>
    <mergeCell ref="G20:AV20"/>
    <mergeCell ref="G21:AV21"/>
    <mergeCell ref="G22:AV22"/>
    <mergeCell ref="G23:AV23"/>
    <mergeCell ref="A25:F25"/>
    <mergeCell ref="G25:N25"/>
    <mergeCell ref="P25:AB25"/>
    <mergeCell ref="AC25:AG25"/>
    <mergeCell ref="AI25:AR25"/>
    <mergeCell ref="G19:AV19"/>
    <mergeCell ref="A17:F17"/>
    <mergeCell ref="G17:AV17"/>
    <mergeCell ref="G18:AV18"/>
    <mergeCell ref="A13:F13"/>
    <mergeCell ref="G13:AU13"/>
    <mergeCell ref="A14:N14"/>
    <mergeCell ref="A15:D15"/>
    <mergeCell ref="E15:AV15"/>
    <mergeCell ref="A12:E12"/>
    <mergeCell ref="G12:AV12"/>
    <mergeCell ref="D2:T4"/>
    <mergeCell ref="AL2:AZ2"/>
    <mergeCell ref="AL3:AY3"/>
    <mergeCell ref="AL4:AY4"/>
    <mergeCell ref="AL5:AY5"/>
    <mergeCell ref="A9:AV9"/>
    <mergeCell ref="A10:AV10"/>
    <mergeCell ref="A11:AV11"/>
    <mergeCell ref="A7:AV7"/>
    <mergeCell ref="A8:AV8"/>
  </mergeCells>
  <pageMargins left="0.75" right="0.75" top="1" bottom="1" header="0" footer="0"/>
  <pageSetup paperSize="9" scale="95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P174"/>
  <sheetViews>
    <sheetView showGridLines="0" workbookViewId="0">
      <selection activeCell="Q180" sqref="Q180"/>
    </sheetView>
  </sheetViews>
  <sheetFormatPr defaultColWidth="14.7109375" defaultRowHeight="13.5" customHeight="1" x14ac:dyDescent="0.2"/>
  <cols>
    <col min="1" max="1" width="6.42578125" style="1" customWidth="1"/>
    <col min="2" max="68" width="3.28515625" style="1" customWidth="1"/>
    <col min="69" max="16384" width="14.7109375" style="1"/>
  </cols>
  <sheetData>
    <row r="1" spans="1:64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4" ht="19.5" customHeight="1" x14ac:dyDescent="0.2">
      <c r="A2" s="194" t="s">
        <v>89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64" ht="11.25" customHeight="1" x14ac:dyDescent="0.2">
      <c r="A3" s="191" t="s">
        <v>90</v>
      </c>
      <c r="B3" s="191" t="s">
        <v>91</v>
      </c>
      <c r="C3" s="191"/>
      <c r="D3" s="191"/>
      <c r="E3" s="191"/>
      <c r="F3" s="189" t="s">
        <v>92</v>
      </c>
      <c r="G3" s="191" t="s">
        <v>93</v>
      </c>
      <c r="H3" s="191"/>
      <c r="I3" s="191"/>
      <c r="J3" s="189" t="s">
        <v>94</v>
      </c>
      <c r="K3" s="191" t="s">
        <v>95</v>
      </c>
      <c r="L3" s="191"/>
      <c r="M3" s="191"/>
      <c r="N3" s="3"/>
      <c r="O3" s="191" t="s">
        <v>96</v>
      </c>
      <c r="P3" s="191"/>
      <c r="Q3" s="191"/>
      <c r="R3" s="191"/>
      <c r="S3" s="189" t="s">
        <v>97</v>
      </c>
      <c r="T3" s="191" t="s">
        <v>98</v>
      </c>
      <c r="U3" s="191"/>
      <c r="V3" s="191"/>
      <c r="W3" s="189" t="s">
        <v>99</v>
      </c>
      <c r="X3" s="191" t="s">
        <v>100</v>
      </c>
      <c r="Y3" s="191"/>
      <c r="Z3" s="191"/>
      <c r="AA3" s="189" t="s">
        <v>101</v>
      </c>
      <c r="AB3" s="191" t="s">
        <v>102</v>
      </c>
      <c r="AC3" s="191"/>
      <c r="AD3" s="191"/>
      <c r="AE3" s="191"/>
      <c r="AF3" s="189" t="s">
        <v>103</v>
      </c>
      <c r="AG3" s="191" t="s">
        <v>104</v>
      </c>
      <c r="AH3" s="191"/>
      <c r="AI3" s="191"/>
      <c r="AJ3" s="189" t="s">
        <v>105</v>
      </c>
      <c r="AK3" s="191" t="s">
        <v>106</v>
      </c>
      <c r="AL3" s="191"/>
      <c r="AM3" s="191"/>
      <c r="AN3" s="191"/>
      <c r="AO3" s="191" t="s">
        <v>107</v>
      </c>
      <c r="AP3" s="191"/>
      <c r="AQ3" s="191"/>
      <c r="AR3" s="191"/>
      <c r="AS3" s="189" t="s">
        <v>108</v>
      </c>
      <c r="AT3" s="191" t="s">
        <v>109</v>
      </c>
      <c r="AU3" s="191"/>
      <c r="AV3" s="191"/>
      <c r="AW3" s="189" t="s">
        <v>110</v>
      </c>
      <c r="AX3" s="191" t="s">
        <v>111</v>
      </c>
      <c r="AY3" s="191"/>
      <c r="AZ3" s="191"/>
      <c r="BA3" s="191"/>
    </row>
    <row r="4" spans="1:64" ht="60.75" customHeight="1" x14ac:dyDescent="0.2">
      <c r="A4" s="191"/>
      <c r="B4" s="15" t="s">
        <v>112</v>
      </c>
      <c r="C4" s="15" t="s">
        <v>113</v>
      </c>
      <c r="D4" s="15" t="s">
        <v>114</v>
      </c>
      <c r="E4" s="15" t="s">
        <v>115</v>
      </c>
      <c r="F4" s="190"/>
      <c r="G4" s="15" t="s">
        <v>116</v>
      </c>
      <c r="H4" s="15" t="s">
        <v>117</v>
      </c>
      <c r="I4" s="15" t="s">
        <v>118</v>
      </c>
      <c r="J4" s="190"/>
      <c r="K4" s="15" t="s">
        <v>119</v>
      </c>
      <c r="L4" s="15" t="s">
        <v>120</v>
      </c>
      <c r="M4" s="15" t="s">
        <v>121</v>
      </c>
      <c r="N4" s="15" t="s">
        <v>122</v>
      </c>
      <c r="O4" s="15" t="s">
        <v>112</v>
      </c>
      <c r="P4" s="15" t="s">
        <v>113</v>
      </c>
      <c r="Q4" s="15" t="s">
        <v>114</v>
      </c>
      <c r="R4" s="15" t="s">
        <v>115</v>
      </c>
      <c r="S4" s="190"/>
      <c r="T4" s="15" t="s">
        <v>123</v>
      </c>
      <c r="U4" s="15" t="s">
        <v>124</v>
      </c>
      <c r="V4" s="15" t="s">
        <v>125</v>
      </c>
      <c r="W4" s="190"/>
      <c r="X4" s="15" t="s">
        <v>126</v>
      </c>
      <c r="Y4" s="15" t="s">
        <v>127</v>
      </c>
      <c r="Z4" s="15" t="s">
        <v>128</v>
      </c>
      <c r="AA4" s="190"/>
      <c r="AB4" s="15" t="s">
        <v>126</v>
      </c>
      <c r="AC4" s="15" t="s">
        <v>127</v>
      </c>
      <c r="AD4" s="15" t="s">
        <v>128</v>
      </c>
      <c r="AE4" s="15" t="s">
        <v>129</v>
      </c>
      <c r="AF4" s="190"/>
      <c r="AG4" s="15" t="s">
        <v>116</v>
      </c>
      <c r="AH4" s="15" t="s">
        <v>117</v>
      </c>
      <c r="AI4" s="15" t="s">
        <v>118</v>
      </c>
      <c r="AJ4" s="190"/>
      <c r="AK4" s="15" t="s">
        <v>130</v>
      </c>
      <c r="AL4" s="15" t="s">
        <v>131</v>
      </c>
      <c r="AM4" s="15" t="s">
        <v>132</v>
      </c>
      <c r="AN4" s="15" t="s">
        <v>133</v>
      </c>
      <c r="AO4" s="15" t="s">
        <v>112</v>
      </c>
      <c r="AP4" s="15" t="s">
        <v>113</v>
      </c>
      <c r="AQ4" s="15" t="s">
        <v>114</v>
      </c>
      <c r="AR4" s="15" t="s">
        <v>115</v>
      </c>
      <c r="AS4" s="190"/>
      <c r="AT4" s="15" t="s">
        <v>116</v>
      </c>
      <c r="AU4" s="15" t="s">
        <v>117</v>
      </c>
      <c r="AV4" s="15" t="s">
        <v>118</v>
      </c>
      <c r="AW4" s="190"/>
      <c r="AX4" s="15" t="s">
        <v>119</v>
      </c>
      <c r="AY4" s="15" t="s">
        <v>120</v>
      </c>
      <c r="AZ4" s="15" t="s">
        <v>121</v>
      </c>
      <c r="BA4" s="16" t="s">
        <v>134</v>
      </c>
    </row>
    <row r="5" spans="1:64" ht="9.75" customHeight="1" x14ac:dyDescent="0.2">
      <c r="A5" s="191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4" t="s">
        <v>25</v>
      </c>
      <c r="AB5" s="4" t="s">
        <v>26</v>
      </c>
      <c r="AC5" s="4" t="s">
        <v>62</v>
      </c>
      <c r="AD5" s="4" t="s">
        <v>64</v>
      </c>
      <c r="AE5" s="4" t="s">
        <v>27</v>
      </c>
      <c r="AF5" s="4" t="s">
        <v>67</v>
      </c>
      <c r="AG5" s="4" t="s">
        <v>28</v>
      </c>
      <c r="AH5" s="4" t="s">
        <v>29</v>
      </c>
      <c r="AI5" s="4" t="s">
        <v>30</v>
      </c>
      <c r="AJ5" s="4" t="s">
        <v>31</v>
      </c>
      <c r="AK5" s="4" t="s">
        <v>32</v>
      </c>
      <c r="AL5" s="4" t="s">
        <v>33</v>
      </c>
      <c r="AM5" s="4" t="s">
        <v>34</v>
      </c>
      <c r="AN5" s="4" t="s">
        <v>35</v>
      </c>
      <c r="AO5" s="4" t="s">
        <v>36</v>
      </c>
      <c r="AP5" s="4" t="s">
        <v>37</v>
      </c>
      <c r="AQ5" s="4" t="s">
        <v>74</v>
      </c>
      <c r="AR5" s="4" t="s">
        <v>75</v>
      </c>
      <c r="AS5" s="4" t="s">
        <v>76</v>
      </c>
      <c r="AT5" s="4" t="s">
        <v>77</v>
      </c>
      <c r="AU5" s="4" t="s">
        <v>78</v>
      </c>
      <c r="AV5" s="4" t="s">
        <v>79</v>
      </c>
      <c r="AW5" s="4" t="s">
        <v>80</v>
      </c>
      <c r="AX5" s="4" t="s">
        <v>81</v>
      </c>
      <c r="AY5" s="4" t="s">
        <v>82</v>
      </c>
      <c r="AZ5" s="4" t="s">
        <v>83</v>
      </c>
      <c r="BA5" s="8" t="s">
        <v>86</v>
      </c>
    </row>
    <row r="6" spans="1:64" ht="2.25" customHeight="1" x14ac:dyDescent="0.2">
      <c r="A6" s="4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</row>
    <row r="7" spans="1:64" ht="2.25" customHeight="1" x14ac:dyDescent="0.2">
      <c r="A7" s="4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</row>
    <row r="8" spans="1:64" ht="2.25" customHeight="1" x14ac:dyDescent="0.2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9"/>
      <c r="BC8" s="5"/>
      <c r="BD8" s="9"/>
      <c r="BE8" s="9"/>
      <c r="BF8" s="5"/>
      <c r="BG8" s="9"/>
      <c r="BH8" s="9"/>
      <c r="BI8" s="5"/>
      <c r="BJ8" s="9"/>
      <c r="BK8" s="9"/>
      <c r="BL8" s="5"/>
    </row>
    <row r="9" spans="1:64" ht="10.5" customHeight="1" x14ac:dyDescent="0.2">
      <c r="A9" s="193" t="s">
        <v>135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 t="s">
        <v>137</v>
      </c>
      <c r="R9" s="187" t="s">
        <v>137</v>
      </c>
      <c r="S9" s="186" t="s">
        <v>136</v>
      </c>
      <c r="T9" s="186" t="s">
        <v>136</v>
      </c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>
        <v>0</v>
      </c>
      <c r="AK9" s="186">
        <v>0</v>
      </c>
      <c r="AL9" s="186">
        <v>0</v>
      </c>
      <c r="AM9" s="186">
        <v>8</v>
      </c>
      <c r="AN9" s="186">
        <v>8</v>
      </c>
      <c r="AO9" s="186">
        <v>8</v>
      </c>
      <c r="AP9" s="186">
        <v>8</v>
      </c>
      <c r="AQ9" s="26" t="s">
        <v>137</v>
      </c>
      <c r="AR9" s="186" t="s">
        <v>137</v>
      </c>
      <c r="AS9" s="186" t="s">
        <v>136</v>
      </c>
      <c r="AT9" s="186" t="s">
        <v>136</v>
      </c>
      <c r="AU9" s="186" t="s">
        <v>136</v>
      </c>
      <c r="AV9" s="186" t="s">
        <v>136</v>
      </c>
      <c r="AW9" s="186" t="s">
        <v>136</v>
      </c>
      <c r="AX9" s="186" t="s">
        <v>136</v>
      </c>
      <c r="AY9" s="186" t="s">
        <v>136</v>
      </c>
      <c r="AZ9" s="186" t="s">
        <v>136</v>
      </c>
      <c r="BA9" s="186" t="s">
        <v>136</v>
      </c>
      <c r="BB9" s="9"/>
      <c r="BC9" s="5"/>
      <c r="BD9" s="9"/>
      <c r="BE9" s="9"/>
      <c r="BF9" s="5"/>
      <c r="BG9" s="9"/>
      <c r="BH9" s="9"/>
      <c r="BI9" s="5"/>
      <c r="BJ9" s="9"/>
      <c r="BK9" s="9"/>
      <c r="BL9" s="5"/>
    </row>
    <row r="10" spans="1:64" ht="10.5" customHeight="1" x14ac:dyDescent="0.2">
      <c r="A10" s="193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8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2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9"/>
      <c r="BC10" s="5"/>
      <c r="BD10" s="9"/>
      <c r="BE10" s="9"/>
      <c r="BF10" s="5"/>
      <c r="BG10" s="9"/>
      <c r="BH10" s="9"/>
      <c r="BI10" s="5"/>
      <c r="BJ10" s="9"/>
      <c r="BK10" s="9"/>
      <c r="BL10" s="5"/>
    </row>
    <row r="11" spans="1:64" ht="2.25" customHeight="1" x14ac:dyDescent="0.2">
      <c r="A11" s="4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9"/>
      <c r="BC11" s="5"/>
      <c r="BD11" s="9"/>
      <c r="BE11" s="9"/>
      <c r="BF11" s="5"/>
      <c r="BG11" s="9"/>
      <c r="BH11" s="9"/>
      <c r="BI11" s="5"/>
      <c r="BJ11" s="9"/>
      <c r="BK11" s="9"/>
      <c r="BL11" s="5"/>
    </row>
    <row r="12" spans="1:64" ht="10.5" customHeight="1" x14ac:dyDescent="0.2">
      <c r="A12" s="81" t="s">
        <v>138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>
        <v>0</v>
      </c>
      <c r="O12" s="186">
        <v>0</v>
      </c>
      <c r="P12" s="186">
        <v>8</v>
      </c>
      <c r="Q12" s="186">
        <v>8</v>
      </c>
      <c r="R12" s="187" t="s">
        <v>137</v>
      </c>
      <c r="S12" s="186" t="s">
        <v>136</v>
      </c>
      <c r="T12" s="186" t="s">
        <v>136</v>
      </c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>
        <v>0</v>
      </c>
      <c r="AN12" s="186">
        <v>0</v>
      </c>
      <c r="AO12" s="186">
        <v>8</v>
      </c>
      <c r="AP12" s="186">
        <v>8</v>
      </c>
      <c r="AQ12" s="186">
        <v>8</v>
      </c>
      <c r="AR12" s="186" t="s">
        <v>137</v>
      </c>
      <c r="AS12" s="186" t="s">
        <v>136</v>
      </c>
      <c r="AT12" s="186" t="s">
        <v>136</v>
      </c>
      <c r="AU12" s="186" t="s">
        <v>136</v>
      </c>
      <c r="AV12" s="186" t="s">
        <v>136</v>
      </c>
      <c r="AW12" s="186" t="s">
        <v>136</v>
      </c>
      <c r="AX12" s="186" t="s">
        <v>136</v>
      </c>
      <c r="AY12" s="186" t="s">
        <v>136</v>
      </c>
      <c r="AZ12" s="186" t="s">
        <v>136</v>
      </c>
      <c r="BA12" s="186" t="s">
        <v>136</v>
      </c>
      <c r="BB12" s="9"/>
      <c r="BC12" s="5"/>
      <c r="BD12" s="9"/>
      <c r="BE12" s="9"/>
      <c r="BF12" s="5"/>
      <c r="BG12" s="9"/>
      <c r="BH12" s="9"/>
      <c r="BI12" s="5"/>
      <c r="BJ12" s="9"/>
      <c r="BK12" s="9"/>
      <c r="BL12" s="5"/>
    </row>
    <row r="13" spans="1:64" s="22" customFormat="1" ht="10.5" customHeight="1" x14ac:dyDescent="0.2">
      <c r="A13" s="82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8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21"/>
      <c r="BC13" s="20"/>
      <c r="BD13" s="21"/>
      <c r="BE13" s="21"/>
      <c r="BF13" s="20"/>
      <c r="BG13" s="21"/>
      <c r="BH13" s="21"/>
      <c r="BI13" s="20"/>
      <c r="BJ13" s="21"/>
      <c r="BK13" s="21"/>
      <c r="BL13" s="20"/>
    </row>
    <row r="14" spans="1:64" s="25" customFormat="1" ht="2.25" customHeight="1" x14ac:dyDescent="0.2">
      <c r="A14" s="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8"/>
      <c r="AQ14" s="28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3"/>
      <c r="BC14" s="24"/>
      <c r="BD14" s="23"/>
      <c r="BE14" s="23"/>
      <c r="BF14" s="24"/>
      <c r="BG14" s="23"/>
      <c r="BH14" s="23"/>
      <c r="BI14" s="24"/>
      <c r="BJ14" s="23"/>
      <c r="BK14" s="23"/>
      <c r="BL14" s="24"/>
    </row>
    <row r="15" spans="1:64" s="22" customFormat="1" ht="10.5" customHeight="1" x14ac:dyDescent="0.2">
      <c r="A15" s="81" t="s">
        <v>139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 t="s">
        <v>137</v>
      </c>
      <c r="R15" s="187" t="s">
        <v>137</v>
      </c>
      <c r="S15" s="186" t="s">
        <v>136</v>
      </c>
      <c r="T15" s="186" t="s">
        <v>136</v>
      </c>
      <c r="U15" s="186"/>
      <c r="V15" s="186"/>
      <c r="W15" s="186"/>
      <c r="X15" s="186"/>
      <c r="Y15" s="186">
        <v>0</v>
      </c>
      <c r="Z15" s="186">
        <v>0</v>
      </c>
      <c r="AA15" s="186">
        <v>0</v>
      </c>
      <c r="AB15" s="186">
        <v>0</v>
      </c>
      <c r="AC15" s="186">
        <v>0</v>
      </c>
      <c r="AD15" s="186">
        <v>8</v>
      </c>
      <c r="AE15" s="186">
        <v>8</v>
      </c>
      <c r="AF15" s="186">
        <v>8</v>
      </c>
      <c r="AG15" s="186">
        <v>8</v>
      </c>
      <c r="AH15" s="186" t="s">
        <v>180</v>
      </c>
      <c r="AI15" s="186" t="s">
        <v>180</v>
      </c>
      <c r="AJ15" s="186" t="s">
        <v>180</v>
      </c>
      <c r="AK15" s="186" t="s">
        <v>180</v>
      </c>
      <c r="AL15" s="186" t="s">
        <v>137</v>
      </c>
      <c r="AM15" s="186" t="s">
        <v>142</v>
      </c>
      <c r="AN15" s="186" t="s">
        <v>142</v>
      </c>
      <c r="AO15" s="186" t="s">
        <v>142</v>
      </c>
      <c r="AP15" s="186" t="s">
        <v>142</v>
      </c>
      <c r="AQ15" s="186" t="s">
        <v>139</v>
      </c>
      <c r="AR15" s="186" t="s">
        <v>139</v>
      </c>
      <c r="AS15" s="186" t="s">
        <v>38</v>
      </c>
      <c r="AT15" s="186" t="s">
        <v>38</v>
      </c>
      <c r="AU15" s="186" t="s">
        <v>38</v>
      </c>
      <c r="AV15" s="186" t="s">
        <v>38</v>
      </c>
      <c r="AW15" s="186" t="s">
        <v>38</v>
      </c>
      <c r="AX15" s="186" t="s">
        <v>38</v>
      </c>
      <c r="AY15" s="186" t="s">
        <v>38</v>
      </c>
      <c r="AZ15" s="186" t="s">
        <v>38</v>
      </c>
      <c r="BA15" s="186" t="s">
        <v>38</v>
      </c>
      <c r="BB15" s="21"/>
      <c r="BC15" s="20"/>
      <c r="BD15" s="21"/>
      <c r="BE15" s="21"/>
      <c r="BF15" s="20"/>
      <c r="BG15" s="21"/>
      <c r="BH15" s="21"/>
      <c r="BI15" s="20"/>
      <c r="BJ15" s="21"/>
      <c r="BK15" s="21"/>
      <c r="BL15" s="20"/>
    </row>
    <row r="16" spans="1:64" ht="10.5" customHeight="1" x14ac:dyDescent="0.2">
      <c r="A16" s="82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8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9"/>
      <c r="BC16" s="5"/>
      <c r="BD16" s="9"/>
      <c r="BE16" s="9"/>
      <c r="BF16" s="5"/>
      <c r="BG16" s="9"/>
      <c r="BH16" s="9"/>
      <c r="BI16" s="5"/>
      <c r="BJ16" s="9"/>
      <c r="BK16" s="9"/>
      <c r="BL16" s="5"/>
    </row>
    <row r="17" spans="1:64" ht="2.25" customHeight="1" x14ac:dyDescent="0.2">
      <c r="A17" s="4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9"/>
      <c r="BC17" s="5"/>
      <c r="BD17" s="9"/>
      <c r="BE17" s="9"/>
      <c r="BF17" s="5"/>
      <c r="BG17" s="9"/>
      <c r="BH17" s="9"/>
      <c r="BI17" s="5"/>
      <c r="BJ17" s="9"/>
      <c r="BK17" s="9"/>
      <c r="BL17" s="5"/>
    </row>
    <row r="18" spans="1:64" ht="13.5" hidden="1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9"/>
      <c r="BC18" s="5"/>
      <c r="BD18" s="9"/>
      <c r="BE18" s="9"/>
      <c r="BF18" s="5"/>
      <c r="BG18" s="9"/>
      <c r="BH18" s="9"/>
      <c r="BI18" s="5"/>
      <c r="BJ18" s="9"/>
      <c r="BK18" s="9"/>
      <c r="BL18" s="5"/>
    </row>
    <row r="19" spans="1:64" ht="13.5" hidden="1" customHeight="1" x14ac:dyDescent="0.2">
      <c r="A19" s="193" t="s">
        <v>144</v>
      </c>
      <c r="B19" s="186" t="s">
        <v>38</v>
      </c>
      <c r="C19" s="186" t="s">
        <v>38</v>
      </c>
      <c r="D19" s="186" t="s">
        <v>38</v>
      </c>
      <c r="E19" s="186" t="s">
        <v>38</v>
      </c>
      <c r="F19" s="186" t="s">
        <v>38</v>
      </c>
      <c r="G19" s="186" t="s">
        <v>38</v>
      </c>
      <c r="H19" s="186" t="s">
        <v>38</v>
      </c>
      <c r="I19" s="186" t="s">
        <v>38</v>
      </c>
      <c r="J19" s="186" t="s">
        <v>38</v>
      </c>
      <c r="K19" s="186" t="s">
        <v>38</v>
      </c>
      <c r="L19" s="186" t="s">
        <v>38</v>
      </c>
      <c r="M19" s="186" t="s">
        <v>38</v>
      </c>
      <c r="N19" s="186" t="s">
        <v>38</v>
      </c>
      <c r="O19" s="186" t="s">
        <v>38</v>
      </c>
      <c r="P19" s="186" t="s">
        <v>38</v>
      </c>
      <c r="Q19" s="186" t="s">
        <v>38</v>
      </c>
      <c r="R19" s="186" t="s">
        <v>38</v>
      </c>
      <c r="S19" s="186" t="s">
        <v>38</v>
      </c>
      <c r="T19" s="186" t="s">
        <v>38</v>
      </c>
      <c r="U19" s="186" t="s">
        <v>38</v>
      </c>
      <c r="V19" s="186" t="s">
        <v>38</v>
      </c>
      <c r="W19" s="186" t="s">
        <v>38</v>
      </c>
      <c r="X19" s="186" t="s">
        <v>38</v>
      </c>
      <c r="Y19" s="186" t="s">
        <v>38</v>
      </c>
      <c r="Z19" s="186" t="s">
        <v>38</v>
      </c>
      <c r="AA19" s="186" t="s">
        <v>38</v>
      </c>
      <c r="AB19" s="186" t="s">
        <v>38</v>
      </c>
      <c r="AC19" s="186" t="s">
        <v>38</v>
      </c>
      <c r="AD19" s="186" t="s">
        <v>38</v>
      </c>
      <c r="AE19" s="186" t="s">
        <v>38</v>
      </c>
      <c r="AF19" s="186" t="s">
        <v>38</v>
      </c>
      <c r="AG19" s="186" t="s">
        <v>38</v>
      </c>
      <c r="AH19" s="186" t="s">
        <v>38</v>
      </c>
      <c r="AI19" s="186" t="s">
        <v>38</v>
      </c>
      <c r="AJ19" s="186" t="s">
        <v>38</v>
      </c>
      <c r="AK19" s="186" t="s">
        <v>38</v>
      </c>
      <c r="AL19" s="186" t="s">
        <v>38</v>
      </c>
      <c r="AM19" s="186" t="s">
        <v>38</v>
      </c>
      <c r="AN19" s="186" t="s">
        <v>38</v>
      </c>
      <c r="AO19" s="186" t="s">
        <v>38</v>
      </c>
      <c r="AP19" s="186" t="s">
        <v>38</v>
      </c>
      <c r="AQ19" s="186" t="s">
        <v>38</v>
      </c>
      <c r="AR19" s="186" t="s">
        <v>38</v>
      </c>
      <c r="AS19" s="186" t="s">
        <v>38</v>
      </c>
      <c r="AT19" s="186" t="s">
        <v>38</v>
      </c>
      <c r="AU19" s="186" t="s">
        <v>38</v>
      </c>
      <c r="AV19" s="186" t="s">
        <v>38</v>
      </c>
      <c r="AW19" s="186" t="s">
        <v>38</v>
      </c>
      <c r="AX19" s="186" t="s">
        <v>38</v>
      </c>
      <c r="AY19" s="186" t="s">
        <v>38</v>
      </c>
      <c r="AZ19" s="186" t="s">
        <v>38</v>
      </c>
      <c r="BA19" s="186" t="s">
        <v>38</v>
      </c>
      <c r="BB19" s="9"/>
      <c r="BC19" s="5"/>
      <c r="BD19" s="9"/>
      <c r="BE19" s="9"/>
      <c r="BF19" s="5"/>
      <c r="BG19" s="9"/>
      <c r="BH19" s="9"/>
      <c r="BI19" s="5"/>
      <c r="BJ19" s="9"/>
      <c r="BK19" s="9"/>
      <c r="BL19" s="5"/>
    </row>
    <row r="20" spans="1:64" ht="13.5" hidden="1" customHeight="1" x14ac:dyDescent="0.2">
      <c r="A20" s="193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9"/>
      <c r="BC20" s="5"/>
      <c r="BD20" s="9"/>
      <c r="BE20" s="9"/>
      <c r="BF20" s="5"/>
      <c r="BG20" s="9"/>
      <c r="BH20" s="9"/>
      <c r="BI20" s="5"/>
      <c r="BJ20" s="9"/>
      <c r="BK20" s="9"/>
      <c r="BL20" s="5"/>
    </row>
    <row r="21" spans="1:64" ht="13.5" hidden="1" customHeight="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  <c r="BJ21" s="9"/>
      <c r="BK21" s="9"/>
      <c r="BL21" s="5"/>
    </row>
    <row r="22" spans="1:64" ht="13.5" hidden="1" customHeight="1" x14ac:dyDescent="0.2">
      <c r="A22" s="193" t="s">
        <v>145</v>
      </c>
      <c r="B22" s="186" t="s">
        <v>38</v>
      </c>
      <c r="C22" s="186" t="s">
        <v>38</v>
      </c>
      <c r="D22" s="186" t="s">
        <v>38</v>
      </c>
      <c r="E22" s="186" t="s">
        <v>38</v>
      </c>
      <c r="F22" s="186" t="s">
        <v>38</v>
      </c>
      <c r="G22" s="186" t="s">
        <v>38</v>
      </c>
      <c r="H22" s="186" t="s">
        <v>38</v>
      </c>
      <c r="I22" s="186" t="s">
        <v>38</v>
      </c>
      <c r="J22" s="186" t="s">
        <v>38</v>
      </c>
      <c r="K22" s="186" t="s">
        <v>38</v>
      </c>
      <c r="L22" s="186" t="s">
        <v>38</v>
      </c>
      <c r="M22" s="186" t="s">
        <v>38</v>
      </c>
      <c r="N22" s="186" t="s">
        <v>38</v>
      </c>
      <c r="O22" s="186" t="s">
        <v>38</v>
      </c>
      <c r="P22" s="186" t="s">
        <v>38</v>
      </c>
      <c r="Q22" s="186" t="s">
        <v>38</v>
      </c>
      <c r="R22" s="186" t="s">
        <v>38</v>
      </c>
      <c r="S22" s="186" t="s">
        <v>38</v>
      </c>
      <c r="T22" s="186" t="s">
        <v>38</v>
      </c>
      <c r="U22" s="186" t="s">
        <v>38</v>
      </c>
      <c r="V22" s="186" t="s">
        <v>38</v>
      </c>
      <c r="W22" s="186" t="s">
        <v>38</v>
      </c>
      <c r="X22" s="186" t="s">
        <v>38</v>
      </c>
      <c r="Y22" s="186" t="s">
        <v>38</v>
      </c>
      <c r="Z22" s="186" t="s">
        <v>38</v>
      </c>
      <c r="AA22" s="186" t="s">
        <v>38</v>
      </c>
      <c r="AB22" s="186" t="s">
        <v>38</v>
      </c>
      <c r="AC22" s="186" t="s">
        <v>38</v>
      </c>
      <c r="AD22" s="186" t="s">
        <v>38</v>
      </c>
      <c r="AE22" s="186" t="s">
        <v>38</v>
      </c>
      <c r="AF22" s="186" t="s">
        <v>38</v>
      </c>
      <c r="AG22" s="186" t="s">
        <v>38</v>
      </c>
      <c r="AH22" s="186" t="s">
        <v>38</v>
      </c>
      <c r="AI22" s="186" t="s">
        <v>38</v>
      </c>
      <c r="AJ22" s="186" t="s">
        <v>38</v>
      </c>
      <c r="AK22" s="186" t="s">
        <v>38</v>
      </c>
      <c r="AL22" s="186" t="s">
        <v>38</v>
      </c>
      <c r="AM22" s="186" t="s">
        <v>38</v>
      </c>
      <c r="AN22" s="186" t="s">
        <v>38</v>
      </c>
      <c r="AO22" s="186" t="s">
        <v>38</v>
      </c>
      <c r="AP22" s="186" t="s">
        <v>38</v>
      </c>
      <c r="AQ22" s="186" t="s">
        <v>38</v>
      </c>
      <c r="AR22" s="186" t="s">
        <v>38</v>
      </c>
      <c r="AS22" s="186" t="s">
        <v>38</v>
      </c>
      <c r="AT22" s="186" t="s">
        <v>38</v>
      </c>
      <c r="AU22" s="186" t="s">
        <v>38</v>
      </c>
      <c r="AV22" s="186" t="s">
        <v>38</v>
      </c>
      <c r="AW22" s="186" t="s">
        <v>38</v>
      </c>
      <c r="AX22" s="186" t="s">
        <v>38</v>
      </c>
      <c r="AY22" s="186" t="s">
        <v>38</v>
      </c>
      <c r="AZ22" s="186" t="s">
        <v>38</v>
      </c>
      <c r="BA22" s="186" t="s">
        <v>38</v>
      </c>
      <c r="BB22" s="9"/>
      <c r="BC22" s="5"/>
      <c r="BD22" s="9"/>
      <c r="BE22" s="9"/>
      <c r="BF22" s="5"/>
      <c r="BG22" s="9"/>
      <c r="BH22" s="9"/>
      <c r="BI22" s="5"/>
      <c r="BJ22" s="9"/>
      <c r="BK22" s="9"/>
      <c r="BL22" s="5"/>
    </row>
    <row r="23" spans="1:64" ht="13.5" hidden="1" customHeight="1" x14ac:dyDescent="0.2">
      <c r="A23" s="193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9"/>
      <c r="BC23" s="5"/>
      <c r="BD23" s="9"/>
      <c r="BE23" s="9"/>
      <c r="BF23" s="5"/>
      <c r="BG23" s="9"/>
      <c r="BH23" s="9"/>
      <c r="BI23" s="5"/>
      <c r="BJ23" s="9"/>
      <c r="BK23" s="9"/>
      <c r="BL23" s="5"/>
    </row>
    <row r="24" spans="1:64" ht="13.5" hidden="1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  <c r="BJ24" s="9"/>
      <c r="BK24" s="9"/>
      <c r="BL24" s="5"/>
    </row>
    <row r="25" spans="1:64" ht="13.5" hidden="1" customHeight="1" x14ac:dyDescent="0.2">
      <c r="A25" s="193" t="s">
        <v>146</v>
      </c>
      <c r="B25" s="186" t="s">
        <v>38</v>
      </c>
      <c r="C25" s="186" t="s">
        <v>38</v>
      </c>
      <c r="D25" s="186" t="s">
        <v>38</v>
      </c>
      <c r="E25" s="186" t="s">
        <v>38</v>
      </c>
      <c r="F25" s="186" t="s">
        <v>38</v>
      </c>
      <c r="G25" s="186" t="s">
        <v>38</v>
      </c>
      <c r="H25" s="186" t="s">
        <v>38</v>
      </c>
      <c r="I25" s="186" t="s">
        <v>38</v>
      </c>
      <c r="J25" s="186" t="s">
        <v>38</v>
      </c>
      <c r="K25" s="186" t="s">
        <v>38</v>
      </c>
      <c r="L25" s="186" t="s">
        <v>38</v>
      </c>
      <c r="M25" s="186" t="s">
        <v>38</v>
      </c>
      <c r="N25" s="186" t="s">
        <v>38</v>
      </c>
      <c r="O25" s="186" t="s">
        <v>38</v>
      </c>
      <c r="P25" s="186" t="s">
        <v>38</v>
      </c>
      <c r="Q25" s="186" t="s">
        <v>38</v>
      </c>
      <c r="R25" s="186" t="s">
        <v>38</v>
      </c>
      <c r="S25" s="186" t="s">
        <v>38</v>
      </c>
      <c r="T25" s="186" t="s">
        <v>38</v>
      </c>
      <c r="U25" s="186" t="s">
        <v>38</v>
      </c>
      <c r="V25" s="186" t="s">
        <v>38</v>
      </c>
      <c r="W25" s="186" t="s">
        <v>38</v>
      </c>
      <c r="X25" s="186" t="s">
        <v>38</v>
      </c>
      <c r="Y25" s="186" t="s">
        <v>38</v>
      </c>
      <c r="Z25" s="186" t="s">
        <v>38</v>
      </c>
      <c r="AA25" s="186" t="s">
        <v>38</v>
      </c>
      <c r="AB25" s="186" t="s">
        <v>38</v>
      </c>
      <c r="AC25" s="186" t="s">
        <v>38</v>
      </c>
      <c r="AD25" s="186" t="s">
        <v>38</v>
      </c>
      <c r="AE25" s="186" t="s">
        <v>38</v>
      </c>
      <c r="AF25" s="186" t="s">
        <v>38</v>
      </c>
      <c r="AG25" s="186" t="s">
        <v>38</v>
      </c>
      <c r="AH25" s="186" t="s">
        <v>38</v>
      </c>
      <c r="AI25" s="186" t="s">
        <v>38</v>
      </c>
      <c r="AJ25" s="186" t="s">
        <v>38</v>
      </c>
      <c r="AK25" s="186" t="s">
        <v>38</v>
      </c>
      <c r="AL25" s="186" t="s">
        <v>38</v>
      </c>
      <c r="AM25" s="186" t="s">
        <v>38</v>
      </c>
      <c r="AN25" s="186" t="s">
        <v>38</v>
      </c>
      <c r="AO25" s="186" t="s">
        <v>38</v>
      </c>
      <c r="AP25" s="186" t="s">
        <v>38</v>
      </c>
      <c r="AQ25" s="186" t="s">
        <v>38</v>
      </c>
      <c r="AR25" s="186" t="s">
        <v>38</v>
      </c>
      <c r="AS25" s="186" t="s">
        <v>38</v>
      </c>
      <c r="AT25" s="186" t="s">
        <v>38</v>
      </c>
      <c r="AU25" s="186" t="s">
        <v>38</v>
      </c>
      <c r="AV25" s="186" t="s">
        <v>38</v>
      </c>
      <c r="AW25" s="186" t="s">
        <v>38</v>
      </c>
      <c r="AX25" s="186" t="s">
        <v>38</v>
      </c>
      <c r="AY25" s="186" t="s">
        <v>38</v>
      </c>
      <c r="AZ25" s="186" t="s">
        <v>38</v>
      </c>
      <c r="BA25" s="186" t="s">
        <v>38</v>
      </c>
      <c r="BB25" s="9"/>
      <c r="BC25" s="5"/>
      <c r="BD25" s="9"/>
      <c r="BE25" s="9"/>
      <c r="BF25" s="5"/>
      <c r="BG25" s="9"/>
      <c r="BH25" s="9"/>
      <c r="BI25" s="5"/>
      <c r="BJ25" s="9"/>
      <c r="BK25" s="9"/>
      <c r="BL25" s="5"/>
    </row>
    <row r="26" spans="1:64" ht="13.5" hidden="1" customHeight="1" x14ac:dyDescent="0.2">
      <c r="A26" s="193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9"/>
      <c r="BC26" s="5"/>
      <c r="BD26" s="9"/>
      <c r="BE26" s="9"/>
      <c r="BF26" s="5"/>
      <c r="BG26" s="9"/>
      <c r="BH26" s="9"/>
      <c r="BI26" s="5"/>
      <c r="BJ26" s="9"/>
      <c r="BK26" s="9"/>
      <c r="BL26" s="5"/>
    </row>
    <row r="27" spans="1:64" ht="13.5" hidden="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  <c r="BJ27" s="9"/>
      <c r="BK27" s="9"/>
      <c r="BL27" s="5"/>
    </row>
    <row r="28" spans="1:64" ht="13.5" hidden="1" customHeight="1" x14ac:dyDescent="0.2">
      <c r="A28" s="193" t="s">
        <v>147</v>
      </c>
      <c r="B28" s="186" t="s">
        <v>38</v>
      </c>
      <c r="C28" s="186" t="s">
        <v>38</v>
      </c>
      <c r="D28" s="186" t="s">
        <v>38</v>
      </c>
      <c r="E28" s="186" t="s">
        <v>38</v>
      </c>
      <c r="F28" s="186" t="s">
        <v>38</v>
      </c>
      <c r="G28" s="186" t="s">
        <v>38</v>
      </c>
      <c r="H28" s="186" t="s">
        <v>38</v>
      </c>
      <c r="I28" s="186" t="s">
        <v>38</v>
      </c>
      <c r="J28" s="186" t="s">
        <v>38</v>
      </c>
      <c r="K28" s="186" t="s">
        <v>38</v>
      </c>
      <c r="L28" s="186" t="s">
        <v>38</v>
      </c>
      <c r="M28" s="186" t="s">
        <v>38</v>
      </c>
      <c r="N28" s="186" t="s">
        <v>38</v>
      </c>
      <c r="O28" s="186" t="s">
        <v>38</v>
      </c>
      <c r="P28" s="186" t="s">
        <v>38</v>
      </c>
      <c r="Q28" s="186" t="s">
        <v>38</v>
      </c>
      <c r="R28" s="186" t="s">
        <v>38</v>
      </c>
      <c r="S28" s="186" t="s">
        <v>38</v>
      </c>
      <c r="T28" s="186" t="s">
        <v>38</v>
      </c>
      <c r="U28" s="186" t="s">
        <v>38</v>
      </c>
      <c r="V28" s="186" t="s">
        <v>38</v>
      </c>
      <c r="W28" s="186" t="s">
        <v>38</v>
      </c>
      <c r="X28" s="186" t="s">
        <v>38</v>
      </c>
      <c r="Y28" s="186" t="s">
        <v>38</v>
      </c>
      <c r="Z28" s="186" t="s">
        <v>38</v>
      </c>
      <c r="AA28" s="186" t="s">
        <v>38</v>
      </c>
      <c r="AB28" s="186" t="s">
        <v>38</v>
      </c>
      <c r="AC28" s="186" t="s">
        <v>38</v>
      </c>
      <c r="AD28" s="186" t="s">
        <v>38</v>
      </c>
      <c r="AE28" s="186" t="s">
        <v>38</v>
      </c>
      <c r="AF28" s="186" t="s">
        <v>38</v>
      </c>
      <c r="AG28" s="186" t="s">
        <v>38</v>
      </c>
      <c r="AH28" s="186" t="s">
        <v>38</v>
      </c>
      <c r="AI28" s="186" t="s">
        <v>38</v>
      </c>
      <c r="AJ28" s="186" t="s">
        <v>38</v>
      </c>
      <c r="AK28" s="186" t="s">
        <v>38</v>
      </c>
      <c r="AL28" s="186" t="s">
        <v>38</v>
      </c>
      <c r="AM28" s="186" t="s">
        <v>38</v>
      </c>
      <c r="AN28" s="186" t="s">
        <v>38</v>
      </c>
      <c r="AO28" s="186" t="s">
        <v>38</v>
      </c>
      <c r="AP28" s="186" t="s">
        <v>38</v>
      </c>
      <c r="AQ28" s="186" t="s">
        <v>38</v>
      </c>
      <c r="AR28" s="186" t="s">
        <v>38</v>
      </c>
      <c r="AS28" s="186" t="s">
        <v>38</v>
      </c>
      <c r="AT28" s="186" t="s">
        <v>38</v>
      </c>
      <c r="AU28" s="186" t="s">
        <v>38</v>
      </c>
      <c r="AV28" s="186" t="s">
        <v>38</v>
      </c>
      <c r="AW28" s="186" t="s">
        <v>38</v>
      </c>
      <c r="AX28" s="186" t="s">
        <v>38</v>
      </c>
      <c r="AY28" s="186" t="s">
        <v>38</v>
      </c>
      <c r="AZ28" s="186" t="s">
        <v>38</v>
      </c>
      <c r="BA28" s="186" t="s">
        <v>38</v>
      </c>
      <c r="BB28" s="9"/>
      <c r="BC28" s="5"/>
      <c r="BD28" s="9"/>
      <c r="BE28" s="9"/>
      <c r="BF28" s="5"/>
      <c r="BG28" s="9"/>
      <c r="BH28" s="9"/>
      <c r="BI28" s="5"/>
      <c r="BJ28" s="9"/>
      <c r="BK28" s="9"/>
      <c r="BL28" s="5"/>
    </row>
    <row r="29" spans="1:64" ht="13.5" hidden="1" customHeight="1" x14ac:dyDescent="0.2">
      <c r="A29" s="193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9"/>
      <c r="BC29" s="5"/>
      <c r="BD29" s="9"/>
      <c r="BE29" s="9"/>
      <c r="BF29" s="5"/>
      <c r="BG29" s="9"/>
      <c r="BH29" s="9"/>
      <c r="BI29" s="5"/>
      <c r="BJ29" s="9"/>
      <c r="BK29" s="9"/>
      <c r="BL29" s="5"/>
    </row>
    <row r="30" spans="1:64" ht="13.5" hidden="1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  <c r="BJ30" s="9"/>
      <c r="BK30" s="9"/>
      <c r="BL30" s="5"/>
    </row>
    <row r="31" spans="1:64" ht="13.5" hidden="1" customHeight="1" x14ac:dyDescent="0.2">
      <c r="A31" s="193" t="s">
        <v>141</v>
      </c>
      <c r="B31" s="186" t="s">
        <v>38</v>
      </c>
      <c r="C31" s="186" t="s">
        <v>38</v>
      </c>
      <c r="D31" s="186" t="s">
        <v>38</v>
      </c>
      <c r="E31" s="186" t="s">
        <v>38</v>
      </c>
      <c r="F31" s="186" t="s">
        <v>38</v>
      </c>
      <c r="G31" s="186" t="s">
        <v>38</v>
      </c>
      <c r="H31" s="186" t="s">
        <v>38</v>
      </c>
      <c r="I31" s="186" t="s">
        <v>38</v>
      </c>
      <c r="J31" s="186" t="s">
        <v>38</v>
      </c>
      <c r="K31" s="186" t="s">
        <v>38</v>
      </c>
      <c r="L31" s="186" t="s">
        <v>38</v>
      </c>
      <c r="M31" s="186" t="s">
        <v>38</v>
      </c>
      <c r="N31" s="186" t="s">
        <v>38</v>
      </c>
      <c r="O31" s="186" t="s">
        <v>38</v>
      </c>
      <c r="P31" s="186" t="s">
        <v>38</v>
      </c>
      <c r="Q31" s="186" t="s">
        <v>38</v>
      </c>
      <c r="R31" s="186" t="s">
        <v>38</v>
      </c>
      <c r="S31" s="186" t="s">
        <v>38</v>
      </c>
      <c r="T31" s="186" t="s">
        <v>38</v>
      </c>
      <c r="U31" s="186" t="s">
        <v>38</v>
      </c>
      <c r="V31" s="186" t="s">
        <v>38</v>
      </c>
      <c r="W31" s="186" t="s">
        <v>38</v>
      </c>
      <c r="X31" s="186" t="s">
        <v>38</v>
      </c>
      <c r="Y31" s="186" t="s">
        <v>38</v>
      </c>
      <c r="Z31" s="186" t="s">
        <v>38</v>
      </c>
      <c r="AA31" s="186" t="s">
        <v>38</v>
      </c>
      <c r="AB31" s="186" t="s">
        <v>38</v>
      </c>
      <c r="AC31" s="186" t="s">
        <v>38</v>
      </c>
      <c r="AD31" s="186" t="s">
        <v>38</v>
      </c>
      <c r="AE31" s="186" t="s">
        <v>38</v>
      </c>
      <c r="AF31" s="186" t="s">
        <v>38</v>
      </c>
      <c r="AG31" s="186" t="s">
        <v>38</v>
      </c>
      <c r="AH31" s="186" t="s">
        <v>38</v>
      </c>
      <c r="AI31" s="186" t="s">
        <v>38</v>
      </c>
      <c r="AJ31" s="186" t="s">
        <v>38</v>
      </c>
      <c r="AK31" s="186" t="s">
        <v>38</v>
      </c>
      <c r="AL31" s="186" t="s">
        <v>38</v>
      </c>
      <c r="AM31" s="186" t="s">
        <v>38</v>
      </c>
      <c r="AN31" s="186" t="s">
        <v>38</v>
      </c>
      <c r="AO31" s="186" t="s">
        <v>38</v>
      </c>
      <c r="AP31" s="186" t="s">
        <v>38</v>
      </c>
      <c r="AQ31" s="186" t="s">
        <v>38</v>
      </c>
      <c r="AR31" s="186" t="s">
        <v>38</v>
      </c>
      <c r="AS31" s="186" t="s">
        <v>38</v>
      </c>
      <c r="AT31" s="186" t="s">
        <v>38</v>
      </c>
      <c r="AU31" s="186" t="s">
        <v>38</v>
      </c>
      <c r="AV31" s="186" t="s">
        <v>38</v>
      </c>
      <c r="AW31" s="186" t="s">
        <v>38</v>
      </c>
      <c r="AX31" s="186" t="s">
        <v>38</v>
      </c>
      <c r="AY31" s="186" t="s">
        <v>38</v>
      </c>
      <c r="AZ31" s="186" t="s">
        <v>38</v>
      </c>
      <c r="BA31" s="186" t="s">
        <v>38</v>
      </c>
      <c r="BB31" s="9"/>
      <c r="BC31" s="5"/>
      <c r="BD31" s="9"/>
      <c r="BE31" s="9"/>
      <c r="BF31" s="5"/>
      <c r="BG31" s="9"/>
      <c r="BH31" s="9"/>
      <c r="BI31" s="5"/>
      <c r="BJ31" s="9"/>
      <c r="BK31" s="9"/>
      <c r="BL31" s="5"/>
    </row>
    <row r="32" spans="1:64" ht="13.5" hidden="1" customHeight="1" x14ac:dyDescent="0.2">
      <c r="A32" s="193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9"/>
      <c r="BC32" s="5"/>
      <c r="BD32" s="9"/>
      <c r="BE32" s="9"/>
      <c r="BF32" s="5"/>
      <c r="BG32" s="9"/>
      <c r="BH32" s="9"/>
      <c r="BI32" s="5"/>
      <c r="BJ32" s="9"/>
      <c r="BK32" s="9"/>
      <c r="BL32" s="5"/>
    </row>
    <row r="33" spans="1:64" ht="13.5" hidden="1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  <c r="BJ33" s="9"/>
      <c r="BK33" s="9"/>
      <c r="BL33" s="5"/>
    </row>
    <row r="34" spans="1:64" ht="13.5" hidden="1" customHeight="1" x14ac:dyDescent="0.2">
      <c r="A34" s="193" t="s">
        <v>148</v>
      </c>
      <c r="B34" s="186" t="s">
        <v>38</v>
      </c>
      <c r="C34" s="186" t="s">
        <v>38</v>
      </c>
      <c r="D34" s="186" t="s">
        <v>38</v>
      </c>
      <c r="E34" s="186" t="s">
        <v>38</v>
      </c>
      <c r="F34" s="186" t="s">
        <v>38</v>
      </c>
      <c r="G34" s="186" t="s">
        <v>38</v>
      </c>
      <c r="H34" s="186" t="s">
        <v>38</v>
      </c>
      <c r="I34" s="186" t="s">
        <v>38</v>
      </c>
      <c r="J34" s="186" t="s">
        <v>38</v>
      </c>
      <c r="K34" s="186" t="s">
        <v>38</v>
      </c>
      <c r="L34" s="186" t="s">
        <v>38</v>
      </c>
      <c r="M34" s="186" t="s">
        <v>38</v>
      </c>
      <c r="N34" s="186" t="s">
        <v>38</v>
      </c>
      <c r="O34" s="186" t="s">
        <v>38</v>
      </c>
      <c r="P34" s="186" t="s">
        <v>38</v>
      </c>
      <c r="Q34" s="186" t="s">
        <v>38</v>
      </c>
      <c r="R34" s="186" t="s">
        <v>38</v>
      </c>
      <c r="S34" s="186" t="s">
        <v>38</v>
      </c>
      <c r="T34" s="186" t="s">
        <v>38</v>
      </c>
      <c r="U34" s="186" t="s">
        <v>38</v>
      </c>
      <c r="V34" s="186" t="s">
        <v>38</v>
      </c>
      <c r="W34" s="186" t="s">
        <v>38</v>
      </c>
      <c r="X34" s="186" t="s">
        <v>38</v>
      </c>
      <c r="Y34" s="186" t="s">
        <v>38</v>
      </c>
      <c r="Z34" s="186" t="s">
        <v>38</v>
      </c>
      <c r="AA34" s="186" t="s">
        <v>38</v>
      </c>
      <c r="AB34" s="186" t="s">
        <v>38</v>
      </c>
      <c r="AC34" s="186" t="s">
        <v>38</v>
      </c>
      <c r="AD34" s="186" t="s">
        <v>38</v>
      </c>
      <c r="AE34" s="186" t="s">
        <v>38</v>
      </c>
      <c r="AF34" s="186" t="s">
        <v>38</v>
      </c>
      <c r="AG34" s="186" t="s">
        <v>38</v>
      </c>
      <c r="AH34" s="186" t="s">
        <v>38</v>
      </c>
      <c r="AI34" s="186" t="s">
        <v>38</v>
      </c>
      <c r="AJ34" s="186" t="s">
        <v>38</v>
      </c>
      <c r="AK34" s="186" t="s">
        <v>38</v>
      </c>
      <c r="AL34" s="186" t="s">
        <v>38</v>
      </c>
      <c r="AM34" s="186" t="s">
        <v>38</v>
      </c>
      <c r="AN34" s="186" t="s">
        <v>38</v>
      </c>
      <c r="AO34" s="186" t="s">
        <v>38</v>
      </c>
      <c r="AP34" s="186" t="s">
        <v>38</v>
      </c>
      <c r="AQ34" s="186" t="s">
        <v>38</v>
      </c>
      <c r="AR34" s="186" t="s">
        <v>38</v>
      </c>
      <c r="AS34" s="186" t="s">
        <v>38</v>
      </c>
      <c r="AT34" s="186" t="s">
        <v>38</v>
      </c>
      <c r="AU34" s="186" t="s">
        <v>38</v>
      </c>
      <c r="AV34" s="186" t="s">
        <v>38</v>
      </c>
      <c r="AW34" s="186" t="s">
        <v>38</v>
      </c>
      <c r="AX34" s="186" t="s">
        <v>38</v>
      </c>
      <c r="AY34" s="186" t="s">
        <v>38</v>
      </c>
      <c r="AZ34" s="186" t="s">
        <v>38</v>
      </c>
      <c r="BA34" s="186" t="s">
        <v>38</v>
      </c>
      <c r="BB34" s="9"/>
      <c r="BC34" s="5"/>
      <c r="BD34" s="9"/>
      <c r="BE34" s="9"/>
      <c r="BF34" s="5"/>
      <c r="BG34" s="9"/>
      <c r="BH34" s="9"/>
      <c r="BI34" s="5"/>
      <c r="BJ34" s="9"/>
      <c r="BK34" s="9"/>
      <c r="BL34" s="5"/>
    </row>
    <row r="35" spans="1:64" ht="13.5" hidden="1" customHeight="1" x14ac:dyDescent="0.2">
      <c r="A35" s="193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9"/>
      <c r="BC35" s="5"/>
      <c r="BD35" s="9"/>
      <c r="BE35" s="9"/>
      <c r="BF35" s="5"/>
      <c r="BG35" s="9"/>
      <c r="BH35" s="9"/>
      <c r="BI35" s="5"/>
      <c r="BJ35" s="9"/>
      <c r="BK35" s="9"/>
      <c r="BL35" s="5"/>
    </row>
    <row r="36" spans="1:64" ht="13.5" hidden="1" customHeight="1" x14ac:dyDescent="0.2">
      <c r="A36" s="4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9"/>
      <c r="BC36" s="5"/>
      <c r="BD36" s="9"/>
      <c r="BE36" s="9"/>
      <c r="BF36" s="5"/>
      <c r="BG36" s="9"/>
      <c r="BH36" s="9"/>
      <c r="BI36" s="5"/>
      <c r="BJ36" s="9"/>
      <c r="BK36" s="9"/>
      <c r="BL36" s="5"/>
    </row>
    <row r="37" spans="1:64" ht="13.5" hidden="1" customHeight="1" x14ac:dyDescent="0.2">
      <c r="A37" s="193" t="s">
        <v>135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9"/>
      <c r="BC37" s="5"/>
      <c r="BD37" s="9"/>
      <c r="BE37" s="9"/>
      <c r="BF37" s="5"/>
      <c r="BG37" s="9"/>
      <c r="BH37" s="9"/>
      <c r="BI37" s="5"/>
      <c r="BJ37" s="9"/>
      <c r="BK37" s="9"/>
      <c r="BL37" s="5"/>
    </row>
    <row r="38" spans="1:64" ht="13.5" hidden="1" customHeight="1" x14ac:dyDescent="0.2">
      <c r="A38" s="193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9"/>
      <c r="BC38" s="5"/>
      <c r="BD38" s="9"/>
      <c r="BE38" s="9"/>
      <c r="BF38" s="5"/>
      <c r="BG38" s="9"/>
      <c r="BH38" s="9"/>
      <c r="BI38" s="5"/>
      <c r="BJ38" s="9"/>
      <c r="BK38" s="9"/>
      <c r="BL38" s="5"/>
    </row>
    <row r="39" spans="1:64" ht="13.5" hidden="1" customHeight="1" x14ac:dyDescent="0.2">
      <c r="A39" s="193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9"/>
      <c r="BC39" s="5"/>
      <c r="BD39" s="9"/>
      <c r="BE39" s="9"/>
      <c r="BF39" s="5"/>
      <c r="BG39" s="9"/>
      <c r="BH39" s="9"/>
      <c r="BI39" s="5"/>
      <c r="BJ39" s="9"/>
      <c r="BK39" s="9"/>
      <c r="BL39" s="5"/>
    </row>
    <row r="40" spans="1:64" ht="13.5" hidden="1" customHeight="1" x14ac:dyDescent="0.2">
      <c r="A40" s="193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9"/>
      <c r="BC40" s="5"/>
      <c r="BD40" s="9"/>
      <c r="BE40" s="9"/>
      <c r="BF40" s="5"/>
      <c r="BG40" s="9"/>
      <c r="BH40" s="9"/>
      <c r="BI40" s="5"/>
      <c r="BJ40" s="9"/>
      <c r="BK40" s="9"/>
      <c r="BL40" s="5"/>
    </row>
    <row r="41" spans="1:64" ht="13.5" hidden="1" customHeight="1" x14ac:dyDescent="0.2">
      <c r="A41" s="193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9"/>
      <c r="BC41" s="5"/>
      <c r="BD41" s="9"/>
      <c r="BE41" s="9"/>
      <c r="BF41" s="5"/>
      <c r="BG41" s="9"/>
      <c r="BH41" s="9"/>
      <c r="BI41" s="5"/>
      <c r="BJ41" s="9"/>
      <c r="BK41" s="9"/>
      <c r="BL41" s="5"/>
    </row>
    <row r="42" spans="1:64" ht="13.5" hidden="1" customHeight="1" x14ac:dyDescent="0.2">
      <c r="A42" s="193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9"/>
      <c r="BC42" s="5"/>
      <c r="BD42" s="9"/>
      <c r="BE42" s="9"/>
      <c r="BF42" s="5"/>
      <c r="BG42" s="9"/>
      <c r="BH42" s="9"/>
      <c r="BI42" s="5"/>
      <c r="BJ42" s="9"/>
      <c r="BK42" s="9"/>
      <c r="BL42" s="5"/>
    </row>
    <row r="43" spans="1:64" ht="13.5" hidden="1" customHeight="1" x14ac:dyDescent="0.2">
      <c r="A43" s="4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9"/>
      <c r="BC43" s="5"/>
      <c r="BD43" s="9"/>
      <c r="BE43" s="9"/>
      <c r="BF43" s="5"/>
      <c r="BG43" s="9"/>
      <c r="BH43" s="9"/>
      <c r="BI43" s="5"/>
      <c r="BJ43" s="9"/>
      <c r="BK43" s="9"/>
      <c r="BL43" s="5"/>
    </row>
    <row r="44" spans="1:64" ht="13.5" hidden="1" customHeight="1" x14ac:dyDescent="0.2">
      <c r="A44" s="193" t="s">
        <v>138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9"/>
      <c r="BC44" s="5"/>
      <c r="BD44" s="9"/>
      <c r="BE44" s="9"/>
      <c r="BF44" s="5"/>
      <c r="BG44" s="9"/>
      <c r="BH44" s="9"/>
      <c r="BI44" s="5"/>
      <c r="BJ44" s="9"/>
      <c r="BK44" s="9"/>
      <c r="BL44" s="5"/>
    </row>
    <row r="45" spans="1:64" ht="13.5" hidden="1" customHeight="1" x14ac:dyDescent="0.2">
      <c r="A45" s="193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9"/>
      <c r="BC45" s="5"/>
      <c r="BD45" s="9"/>
      <c r="BE45" s="9"/>
      <c r="BF45" s="5"/>
      <c r="BG45" s="9"/>
      <c r="BH45" s="9"/>
      <c r="BI45" s="5"/>
      <c r="BJ45" s="9"/>
      <c r="BK45" s="9"/>
      <c r="BL45" s="5"/>
    </row>
    <row r="46" spans="1:64" ht="13.5" hidden="1" customHeight="1" x14ac:dyDescent="0.2">
      <c r="A46" s="193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9"/>
      <c r="BC46" s="5"/>
      <c r="BD46" s="9"/>
      <c r="BE46" s="9"/>
      <c r="BF46" s="5"/>
      <c r="BG46" s="9"/>
      <c r="BH46" s="9"/>
      <c r="BI46" s="5"/>
      <c r="BJ46" s="9"/>
      <c r="BK46" s="9"/>
      <c r="BL46" s="5"/>
    </row>
    <row r="47" spans="1:64" ht="13.5" hidden="1" customHeight="1" x14ac:dyDescent="0.2">
      <c r="A47" s="193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9"/>
      <c r="BC47" s="5"/>
      <c r="BD47" s="9"/>
      <c r="BE47" s="9"/>
      <c r="BF47" s="5"/>
      <c r="BG47" s="9"/>
      <c r="BH47" s="9"/>
      <c r="BI47" s="5"/>
      <c r="BJ47" s="9"/>
      <c r="BK47" s="9"/>
      <c r="BL47" s="5"/>
    </row>
    <row r="48" spans="1:64" ht="13.5" hidden="1" customHeight="1" x14ac:dyDescent="0.2">
      <c r="A48" s="193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9"/>
      <c r="BC48" s="5"/>
      <c r="BD48" s="9"/>
      <c r="BE48" s="9"/>
      <c r="BF48" s="5"/>
      <c r="BG48" s="9"/>
      <c r="BH48" s="9"/>
      <c r="BI48" s="5"/>
      <c r="BJ48" s="9"/>
      <c r="BK48" s="9"/>
      <c r="BL48" s="5"/>
    </row>
    <row r="49" spans="1:64" ht="13.5" hidden="1" customHeight="1" x14ac:dyDescent="0.2">
      <c r="A49" s="193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9"/>
      <c r="BC49" s="5"/>
      <c r="BD49" s="9"/>
      <c r="BE49" s="9"/>
      <c r="BF49" s="5"/>
      <c r="BG49" s="9"/>
      <c r="BH49" s="9"/>
      <c r="BI49" s="5"/>
      <c r="BJ49" s="9"/>
      <c r="BK49" s="9"/>
      <c r="BL49" s="5"/>
    </row>
    <row r="50" spans="1:64" ht="13.5" hidden="1" customHeight="1" x14ac:dyDescent="0.2">
      <c r="A50" s="4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9"/>
      <c r="BC50" s="5"/>
      <c r="BD50" s="9"/>
      <c r="BE50" s="9"/>
      <c r="BF50" s="5"/>
      <c r="BG50" s="9"/>
      <c r="BH50" s="9"/>
      <c r="BI50" s="5"/>
      <c r="BJ50" s="9"/>
      <c r="BK50" s="9"/>
      <c r="BL50" s="5"/>
    </row>
    <row r="51" spans="1:64" ht="13.5" hidden="1" customHeight="1" x14ac:dyDescent="0.2">
      <c r="A51" s="193" t="s">
        <v>139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9"/>
      <c r="BC51" s="5"/>
      <c r="BD51" s="9"/>
      <c r="BE51" s="9"/>
      <c r="BF51" s="5"/>
      <c r="BG51" s="9"/>
      <c r="BH51" s="9"/>
      <c r="BI51" s="5"/>
      <c r="BJ51" s="9"/>
      <c r="BK51" s="9"/>
      <c r="BL51" s="5"/>
    </row>
    <row r="52" spans="1:64" ht="13.5" hidden="1" customHeight="1" x14ac:dyDescent="0.2">
      <c r="A52" s="193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9"/>
      <c r="BC52" s="5"/>
      <c r="BD52" s="9"/>
      <c r="BE52" s="9"/>
      <c r="BF52" s="5"/>
      <c r="BG52" s="9"/>
      <c r="BH52" s="9"/>
      <c r="BI52" s="5"/>
      <c r="BJ52" s="9"/>
      <c r="BK52" s="9"/>
      <c r="BL52" s="5"/>
    </row>
    <row r="53" spans="1:64" ht="13.5" hidden="1" customHeight="1" x14ac:dyDescent="0.2">
      <c r="A53" s="193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9"/>
      <c r="BC53" s="5"/>
      <c r="BD53" s="9"/>
      <c r="BE53" s="9"/>
      <c r="BF53" s="5"/>
      <c r="BG53" s="9"/>
      <c r="BH53" s="9"/>
      <c r="BI53" s="5"/>
      <c r="BJ53" s="9"/>
      <c r="BK53" s="9"/>
      <c r="BL53" s="5"/>
    </row>
    <row r="54" spans="1:64" ht="13.5" hidden="1" customHeight="1" x14ac:dyDescent="0.2">
      <c r="A54" s="193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9"/>
      <c r="BC54" s="5"/>
      <c r="BD54" s="9"/>
      <c r="BE54" s="9"/>
      <c r="BF54" s="5"/>
      <c r="BG54" s="9"/>
      <c r="BH54" s="9"/>
      <c r="BI54" s="5"/>
      <c r="BJ54" s="9"/>
      <c r="BK54" s="9"/>
      <c r="BL54" s="5"/>
    </row>
    <row r="55" spans="1:64" ht="13.5" hidden="1" customHeight="1" x14ac:dyDescent="0.2">
      <c r="A55" s="193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9"/>
      <c r="BC55" s="5"/>
      <c r="BD55" s="9"/>
      <c r="BE55" s="9"/>
      <c r="BF55" s="5"/>
      <c r="BG55" s="9"/>
      <c r="BH55" s="9"/>
      <c r="BI55" s="5"/>
      <c r="BJ55" s="9"/>
      <c r="BK55" s="9"/>
      <c r="BL55" s="5"/>
    </row>
    <row r="56" spans="1:64" ht="13.5" hidden="1" customHeight="1" x14ac:dyDescent="0.2">
      <c r="A56" s="193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9"/>
      <c r="BC56" s="5"/>
      <c r="BD56" s="9"/>
      <c r="BE56" s="9"/>
      <c r="BF56" s="5"/>
      <c r="BG56" s="9"/>
      <c r="BH56" s="9"/>
      <c r="BI56" s="5"/>
      <c r="BJ56" s="9"/>
      <c r="BK56" s="9"/>
      <c r="BL56" s="5"/>
    </row>
    <row r="57" spans="1:64" ht="13.5" hidden="1" customHeight="1" x14ac:dyDescent="0.2">
      <c r="A57" s="4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9"/>
      <c r="BC57" s="5"/>
      <c r="BD57" s="9"/>
      <c r="BE57" s="9"/>
      <c r="BF57" s="5"/>
      <c r="BG57" s="9"/>
      <c r="BH57" s="9"/>
      <c r="BI57" s="5"/>
      <c r="BJ57" s="9"/>
      <c r="BK57" s="9"/>
      <c r="BL57" s="5"/>
    </row>
    <row r="58" spans="1:64" ht="13.5" hidden="1" customHeight="1" x14ac:dyDescent="0.2">
      <c r="A58" s="193" t="s">
        <v>140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9"/>
      <c r="BC58" s="5"/>
      <c r="BD58" s="9"/>
      <c r="BE58" s="9"/>
      <c r="BF58" s="5"/>
      <c r="BG58" s="9"/>
      <c r="BH58" s="9"/>
      <c r="BI58" s="5"/>
      <c r="BJ58" s="9"/>
      <c r="BK58" s="9"/>
      <c r="BL58" s="5"/>
    </row>
    <row r="59" spans="1:64" ht="13.5" hidden="1" customHeight="1" x14ac:dyDescent="0.2">
      <c r="A59" s="193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9"/>
      <c r="BC59" s="5"/>
      <c r="BD59" s="9"/>
      <c r="BE59" s="9"/>
      <c r="BF59" s="5"/>
      <c r="BG59" s="9"/>
      <c r="BH59" s="9"/>
      <c r="BI59" s="5"/>
      <c r="BJ59" s="9"/>
      <c r="BK59" s="9"/>
      <c r="BL59" s="5"/>
    </row>
    <row r="60" spans="1:64" ht="13.5" hidden="1" customHeight="1" x14ac:dyDescent="0.2">
      <c r="A60" s="193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9"/>
      <c r="BC60" s="5"/>
      <c r="BD60" s="9"/>
      <c r="BE60" s="9"/>
      <c r="BF60" s="5"/>
      <c r="BG60" s="9"/>
      <c r="BH60" s="9"/>
      <c r="BI60" s="5"/>
      <c r="BJ60" s="9"/>
      <c r="BK60" s="9"/>
      <c r="BL60" s="5"/>
    </row>
    <row r="61" spans="1:64" ht="13.5" hidden="1" customHeight="1" x14ac:dyDescent="0.2">
      <c r="A61" s="193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9"/>
      <c r="BC61" s="5"/>
      <c r="BD61" s="9"/>
      <c r="BE61" s="9"/>
      <c r="BF61" s="5"/>
      <c r="BG61" s="9"/>
      <c r="BH61" s="9"/>
      <c r="BI61" s="5"/>
      <c r="BJ61" s="9"/>
      <c r="BK61" s="9"/>
      <c r="BL61" s="5"/>
    </row>
    <row r="62" spans="1:64" ht="13.5" hidden="1" customHeight="1" x14ac:dyDescent="0.2">
      <c r="A62" s="193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9"/>
      <c r="BC62" s="5"/>
      <c r="BD62" s="9"/>
      <c r="BE62" s="9"/>
      <c r="BF62" s="5"/>
      <c r="BG62" s="9"/>
      <c r="BH62" s="9"/>
      <c r="BI62" s="5"/>
      <c r="BJ62" s="9"/>
      <c r="BK62" s="9"/>
      <c r="BL62" s="5"/>
    </row>
    <row r="63" spans="1:64" ht="13.5" hidden="1" customHeight="1" x14ac:dyDescent="0.2">
      <c r="A63" s="193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9"/>
      <c r="BC63" s="5"/>
      <c r="BD63" s="9"/>
      <c r="BE63" s="9"/>
      <c r="BF63" s="5"/>
      <c r="BG63" s="9"/>
      <c r="BH63" s="9"/>
      <c r="BI63" s="5"/>
      <c r="BJ63" s="9"/>
      <c r="BK63" s="9"/>
      <c r="BL63" s="5"/>
    </row>
    <row r="64" spans="1:64" ht="13.5" hidden="1" customHeight="1" x14ac:dyDescent="0.2">
      <c r="A64" s="4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9"/>
      <c r="BC64" s="5"/>
      <c r="BD64" s="9"/>
      <c r="BE64" s="9"/>
      <c r="BF64" s="5"/>
      <c r="BG64" s="9"/>
      <c r="BH64" s="9"/>
      <c r="BI64" s="5"/>
      <c r="BJ64" s="9"/>
      <c r="BK64" s="9"/>
      <c r="BL64" s="5"/>
    </row>
    <row r="65" spans="1:64" ht="13.5" hidden="1" customHeight="1" x14ac:dyDescent="0.2">
      <c r="A65" s="193" t="s">
        <v>143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9"/>
      <c r="BC65" s="5"/>
      <c r="BD65" s="9"/>
      <c r="BE65" s="9"/>
      <c r="BF65" s="5"/>
      <c r="BG65" s="9"/>
      <c r="BH65" s="9"/>
      <c r="BI65" s="5"/>
      <c r="BJ65" s="9"/>
      <c r="BK65" s="9"/>
      <c r="BL65" s="5"/>
    </row>
    <row r="66" spans="1:64" ht="13.5" hidden="1" customHeight="1" x14ac:dyDescent="0.2">
      <c r="A66" s="193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9"/>
      <c r="BC66" s="5"/>
      <c r="BD66" s="9"/>
      <c r="BE66" s="9"/>
      <c r="BF66" s="5"/>
      <c r="BG66" s="9"/>
      <c r="BH66" s="9"/>
      <c r="BI66" s="5"/>
      <c r="BJ66" s="9"/>
      <c r="BK66" s="9"/>
      <c r="BL66" s="5"/>
    </row>
    <row r="67" spans="1:64" ht="13.5" hidden="1" customHeight="1" x14ac:dyDescent="0.2">
      <c r="A67" s="193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9"/>
      <c r="BC67" s="5"/>
      <c r="BD67" s="9"/>
      <c r="BE67" s="9"/>
      <c r="BF67" s="5"/>
      <c r="BG67" s="9"/>
      <c r="BH67" s="9"/>
      <c r="BI67" s="5"/>
      <c r="BJ67" s="9"/>
      <c r="BK67" s="9"/>
      <c r="BL67" s="5"/>
    </row>
    <row r="68" spans="1:64" ht="13.5" hidden="1" customHeight="1" x14ac:dyDescent="0.2">
      <c r="A68" s="193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9"/>
      <c r="BC68" s="5"/>
      <c r="BD68" s="9"/>
      <c r="BE68" s="9"/>
      <c r="BF68" s="5"/>
      <c r="BG68" s="9"/>
      <c r="BH68" s="9"/>
      <c r="BI68" s="5"/>
      <c r="BJ68" s="9"/>
      <c r="BK68" s="9"/>
      <c r="BL68" s="5"/>
    </row>
    <row r="69" spans="1:64" ht="13.5" hidden="1" customHeight="1" x14ac:dyDescent="0.2">
      <c r="A69" s="193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9"/>
      <c r="BC69" s="5"/>
      <c r="BD69" s="9"/>
      <c r="BE69" s="9"/>
      <c r="BF69" s="5"/>
      <c r="BG69" s="9"/>
      <c r="BH69" s="9"/>
      <c r="BI69" s="5"/>
      <c r="BJ69" s="9"/>
      <c r="BK69" s="9"/>
      <c r="BL69" s="5"/>
    </row>
    <row r="70" spans="1:64" ht="13.5" hidden="1" customHeight="1" x14ac:dyDescent="0.2">
      <c r="A70" s="193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9"/>
      <c r="BC70" s="5"/>
      <c r="BD70" s="9"/>
      <c r="BE70" s="9"/>
      <c r="BF70" s="5"/>
      <c r="BG70" s="9"/>
      <c r="BH70" s="9"/>
      <c r="BI70" s="5"/>
      <c r="BJ70" s="9"/>
      <c r="BK70" s="9"/>
      <c r="BL70" s="5"/>
    </row>
    <row r="71" spans="1:64" ht="13.5" hidden="1" customHeight="1" x14ac:dyDescent="0.2">
      <c r="A71" s="4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9"/>
      <c r="BC71" s="5"/>
      <c r="BD71" s="9"/>
      <c r="BE71" s="9"/>
      <c r="BF71" s="5"/>
      <c r="BG71" s="9"/>
      <c r="BH71" s="9"/>
      <c r="BI71" s="5"/>
      <c r="BJ71" s="9"/>
      <c r="BK71" s="9"/>
      <c r="BL71" s="5"/>
    </row>
    <row r="72" spans="1:64" ht="13.5" hidden="1" customHeight="1" x14ac:dyDescent="0.2">
      <c r="A72" s="193" t="s">
        <v>144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9"/>
      <c r="BC72" s="5"/>
      <c r="BD72" s="9"/>
      <c r="BE72" s="9"/>
      <c r="BF72" s="5"/>
      <c r="BG72" s="9"/>
      <c r="BH72" s="9"/>
      <c r="BI72" s="5"/>
      <c r="BJ72" s="9"/>
      <c r="BK72" s="9"/>
      <c r="BL72" s="5"/>
    </row>
    <row r="73" spans="1:64" ht="13.5" hidden="1" customHeight="1" x14ac:dyDescent="0.2">
      <c r="A73" s="193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9"/>
      <c r="BC73" s="5"/>
      <c r="BD73" s="9"/>
      <c r="BE73" s="9"/>
      <c r="BF73" s="5"/>
      <c r="BG73" s="9"/>
      <c r="BH73" s="9"/>
      <c r="BI73" s="5"/>
      <c r="BJ73" s="9"/>
      <c r="BK73" s="9"/>
      <c r="BL73" s="5"/>
    </row>
    <row r="74" spans="1:64" ht="13.5" hidden="1" customHeight="1" x14ac:dyDescent="0.2">
      <c r="A74" s="193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9"/>
      <c r="BC74" s="5"/>
      <c r="BD74" s="9"/>
      <c r="BE74" s="9"/>
      <c r="BF74" s="5"/>
      <c r="BG74" s="9"/>
      <c r="BH74" s="9"/>
      <c r="BI74" s="5"/>
      <c r="BJ74" s="9"/>
      <c r="BK74" s="9"/>
      <c r="BL74" s="5"/>
    </row>
    <row r="75" spans="1:64" ht="13.5" hidden="1" customHeight="1" x14ac:dyDescent="0.2">
      <c r="A75" s="193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9"/>
      <c r="BC75" s="5"/>
      <c r="BD75" s="9"/>
      <c r="BE75" s="9"/>
      <c r="BF75" s="5"/>
      <c r="BG75" s="9"/>
      <c r="BH75" s="9"/>
      <c r="BI75" s="5"/>
      <c r="BJ75" s="9"/>
      <c r="BK75" s="9"/>
      <c r="BL75" s="5"/>
    </row>
    <row r="76" spans="1:64" ht="13.5" hidden="1" customHeight="1" x14ac:dyDescent="0.2">
      <c r="A76" s="193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9"/>
      <c r="BC76" s="5"/>
      <c r="BD76" s="9"/>
      <c r="BE76" s="9"/>
      <c r="BF76" s="5"/>
      <c r="BG76" s="9"/>
      <c r="BH76" s="9"/>
      <c r="BI76" s="5"/>
      <c r="BJ76" s="9"/>
      <c r="BK76" s="9"/>
      <c r="BL76" s="5"/>
    </row>
    <row r="77" spans="1:64" ht="13.5" hidden="1" customHeight="1" x14ac:dyDescent="0.2">
      <c r="A77" s="193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9"/>
      <c r="BC77" s="5"/>
      <c r="BD77" s="9"/>
      <c r="BE77" s="9"/>
      <c r="BF77" s="5"/>
      <c r="BG77" s="9"/>
      <c r="BH77" s="9"/>
      <c r="BI77" s="5"/>
      <c r="BJ77" s="9"/>
      <c r="BK77" s="9"/>
      <c r="BL77" s="5"/>
    </row>
    <row r="78" spans="1:64" ht="13.5" hidden="1" customHeight="1" x14ac:dyDescent="0.2">
      <c r="A78" s="4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9"/>
      <c r="BC78" s="5"/>
      <c r="BD78" s="9"/>
      <c r="BE78" s="9"/>
      <c r="BF78" s="5"/>
      <c r="BG78" s="9"/>
      <c r="BH78" s="9"/>
      <c r="BI78" s="5"/>
      <c r="BJ78" s="9"/>
      <c r="BK78" s="9"/>
      <c r="BL78" s="5"/>
    </row>
    <row r="79" spans="1:64" ht="13.5" hidden="1" customHeight="1" x14ac:dyDescent="0.2">
      <c r="A79" s="193" t="s">
        <v>145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9"/>
      <c r="BC79" s="5"/>
      <c r="BD79" s="9"/>
      <c r="BE79" s="9"/>
      <c r="BF79" s="5"/>
      <c r="BG79" s="9"/>
      <c r="BH79" s="9"/>
      <c r="BI79" s="5"/>
      <c r="BJ79" s="9"/>
      <c r="BK79" s="9"/>
      <c r="BL79" s="5"/>
    </row>
    <row r="80" spans="1:64" ht="13.5" hidden="1" customHeight="1" x14ac:dyDescent="0.2">
      <c r="A80" s="193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9"/>
      <c r="BC80" s="5"/>
      <c r="BD80" s="9"/>
      <c r="BE80" s="9"/>
      <c r="BF80" s="5"/>
      <c r="BG80" s="9"/>
      <c r="BH80" s="9"/>
      <c r="BI80" s="5"/>
      <c r="BJ80" s="9"/>
      <c r="BK80" s="9"/>
      <c r="BL80" s="5"/>
    </row>
    <row r="81" spans="1:64" ht="13.5" hidden="1" customHeight="1" x14ac:dyDescent="0.2">
      <c r="A81" s="193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9"/>
      <c r="BC81" s="5"/>
      <c r="BD81" s="9"/>
      <c r="BE81" s="9"/>
      <c r="BF81" s="5"/>
      <c r="BG81" s="9"/>
      <c r="BH81" s="9"/>
      <c r="BI81" s="5"/>
      <c r="BJ81" s="9"/>
      <c r="BK81" s="9"/>
      <c r="BL81" s="5"/>
    </row>
    <row r="82" spans="1:64" ht="13.5" hidden="1" customHeight="1" x14ac:dyDescent="0.2">
      <c r="A82" s="193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9"/>
      <c r="BC82" s="5"/>
      <c r="BD82" s="9"/>
      <c r="BE82" s="9"/>
      <c r="BF82" s="5"/>
      <c r="BG82" s="9"/>
      <c r="BH82" s="9"/>
      <c r="BI82" s="5"/>
      <c r="BJ82" s="9"/>
      <c r="BK82" s="9"/>
      <c r="BL82" s="5"/>
    </row>
    <row r="83" spans="1:64" ht="13.5" hidden="1" customHeight="1" x14ac:dyDescent="0.2">
      <c r="A83" s="193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9"/>
      <c r="BC83" s="5"/>
      <c r="BD83" s="9"/>
      <c r="BE83" s="9"/>
      <c r="BF83" s="5"/>
      <c r="BG83" s="9"/>
      <c r="BH83" s="9"/>
      <c r="BI83" s="5"/>
      <c r="BJ83" s="9"/>
      <c r="BK83" s="9"/>
      <c r="BL83" s="5"/>
    </row>
    <row r="84" spans="1:64" ht="13.5" hidden="1" customHeight="1" x14ac:dyDescent="0.2">
      <c r="A84" s="193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9"/>
      <c r="BC84" s="5"/>
      <c r="BD84" s="9"/>
      <c r="BE84" s="9"/>
      <c r="BF84" s="5"/>
      <c r="BG84" s="9"/>
      <c r="BH84" s="9"/>
      <c r="BI84" s="5"/>
      <c r="BJ84" s="9"/>
      <c r="BK84" s="9"/>
      <c r="BL84" s="5"/>
    </row>
    <row r="85" spans="1:64" ht="13.5" hidden="1" customHeight="1" x14ac:dyDescent="0.2">
      <c r="A85" s="4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9"/>
      <c r="BC85" s="5"/>
      <c r="BD85" s="9"/>
      <c r="BE85" s="9"/>
      <c r="BF85" s="5"/>
      <c r="BG85" s="9"/>
      <c r="BH85" s="9"/>
      <c r="BI85" s="5"/>
      <c r="BJ85" s="9"/>
      <c r="BK85" s="9"/>
      <c r="BL85" s="5"/>
    </row>
    <row r="86" spans="1:64" ht="13.5" hidden="1" customHeight="1" x14ac:dyDescent="0.2">
      <c r="A86" s="193" t="s">
        <v>146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9"/>
      <c r="BC86" s="5"/>
      <c r="BD86" s="9"/>
      <c r="BE86" s="9"/>
      <c r="BF86" s="5"/>
      <c r="BG86" s="9"/>
      <c r="BH86" s="9"/>
      <c r="BI86" s="5"/>
      <c r="BJ86" s="9"/>
      <c r="BK86" s="9"/>
      <c r="BL86" s="5"/>
    </row>
    <row r="87" spans="1:64" ht="13.5" hidden="1" customHeight="1" x14ac:dyDescent="0.2">
      <c r="A87" s="193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9"/>
      <c r="BC87" s="5"/>
      <c r="BD87" s="9"/>
      <c r="BE87" s="9"/>
      <c r="BF87" s="5"/>
      <c r="BG87" s="9"/>
      <c r="BH87" s="9"/>
      <c r="BI87" s="5"/>
      <c r="BJ87" s="9"/>
      <c r="BK87" s="9"/>
      <c r="BL87" s="5"/>
    </row>
    <row r="88" spans="1:64" ht="13.5" hidden="1" customHeight="1" x14ac:dyDescent="0.2">
      <c r="A88" s="193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9"/>
      <c r="BC88" s="5"/>
      <c r="BD88" s="9"/>
      <c r="BE88" s="9"/>
      <c r="BF88" s="5"/>
      <c r="BG88" s="9"/>
      <c r="BH88" s="9"/>
      <c r="BI88" s="5"/>
      <c r="BJ88" s="9"/>
      <c r="BK88" s="9"/>
      <c r="BL88" s="5"/>
    </row>
    <row r="89" spans="1:64" ht="13.5" hidden="1" customHeight="1" x14ac:dyDescent="0.2">
      <c r="A89" s="193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9"/>
      <c r="BC89" s="5"/>
      <c r="BD89" s="9"/>
      <c r="BE89" s="9"/>
      <c r="BF89" s="5"/>
      <c r="BG89" s="9"/>
      <c r="BH89" s="9"/>
      <c r="BI89" s="5"/>
      <c r="BJ89" s="9"/>
      <c r="BK89" s="9"/>
      <c r="BL89" s="5"/>
    </row>
    <row r="90" spans="1:64" ht="13.5" hidden="1" customHeight="1" x14ac:dyDescent="0.2">
      <c r="A90" s="193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9"/>
      <c r="BC90" s="5"/>
      <c r="BD90" s="9"/>
      <c r="BE90" s="9"/>
      <c r="BF90" s="5"/>
      <c r="BG90" s="9"/>
      <c r="BH90" s="9"/>
      <c r="BI90" s="5"/>
      <c r="BJ90" s="9"/>
      <c r="BK90" s="9"/>
      <c r="BL90" s="5"/>
    </row>
    <row r="91" spans="1:64" ht="13.5" hidden="1" customHeight="1" x14ac:dyDescent="0.2">
      <c r="A91" s="193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9"/>
      <c r="BC91" s="5"/>
      <c r="BD91" s="9"/>
      <c r="BE91" s="9"/>
      <c r="BF91" s="5"/>
      <c r="BG91" s="9"/>
      <c r="BH91" s="9"/>
      <c r="BI91" s="5"/>
      <c r="BJ91" s="9"/>
      <c r="BK91" s="9"/>
      <c r="BL91" s="5"/>
    </row>
    <row r="92" spans="1:64" ht="13.5" hidden="1" customHeight="1" x14ac:dyDescent="0.2">
      <c r="A92" s="4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9"/>
      <c r="BC92" s="5"/>
      <c r="BD92" s="9"/>
      <c r="BE92" s="9"/>
      <c r="BF92" s="5"/>
      <c r="BG92" s="9"/>
      <c r="BH92" s="9"/>
      <c r="BI92" s="5"/>
      <c r="BJ92" s="9"/>
      <c r="BK92" s="9"/>
      <c r="BL92" s="5"/>
    </row>
    <row r="93" spans="1:64" ht="13.5" hidden="1" customHeight="1" x14ac:dyDescent="0.2">
      <c r="A93" s="193" t="s">
        <v>147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9"/>
      <c r="BC93" s="5"/>
      <c r="BD93" s="9"/>
      <c r="BE93" s="9"/>
      <c r="BF93" s="5"/>
      <c r="BG93" s="9"/>
      <c r="BH93" s="9"/>
      <c r="BI93" s="5"/>
      <c r="BJ93" s="9"/>
      <c r="BK93" s="9"/>
      <c r="BL93" s="5"/>
    </row>
    <row r="94" spans="1:64" ht="13.5" hidden="1" customHeight="1" x14ac:dyDescent="0.2">
      <c r="A94" s="193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9"/>
      <c r="BC94" s="5"/>
      <c r="BD94" s="9"/>
      <c r="BE94" s="9"/>
      <c r="BF94" s="5"/>
      <c r="BG94" s="9"/>
      <c r="BH94" s="9"/>
      <c r="BI94" s="5"/>
      <c r="BJ94" s="9"/>
      <c r="BK94" s="9"/>
      <c r="BL94" s="5"/>
    </row>
    <row r="95" spans="1:64" ht="13.5" hidden="1" customHeight="1" x14ac:dyDescent="0.2">
      <c r="A95" s="193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9"/>
      <c r="BC95" s="5"/>
      <c r="BD95" s="9"/>
      <c r="BE95" s="9"/>
      <c r="BF95" s="5"/>
      <c r="BG95" s="9"/>
      <c r="BH95" s="9"/>
      <c r="BI95" s="5"/>
      <c r="BJ95" s="9"/>
      <c r="BK95" s="9"/>
      <c r="BL95" s="5"/>
    </row>
    <row r="96" spans="1:64" ht="13.5" hidden="1" customHeight="1" x14ac:dyDescent="0.2">
      <c r="A96" s="193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9"/>
      <c r="BC96" s="5"/>
      <c r="BD96" s="9"/>
      <c r="BE96" s="9"/>
      <c r="BF96" s="5"/>
      <c r="BG96" s="9"/>
      <c r="BH96" s="9"/>
      <c r="BI96" s="5"/>
      <c r="BJ96" s="9"/>
      <c r="BK96" s="9"/>
      <c r="BL96" s="5"/>
    </row>
    <row r="97" spans="1:64" ht="13.5" hidden="1" customHeight="1" x14ac:dyDescent="0.2">
      <c r="A97" s="193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9"/>
      <c r="BC97" s="5"/>
      <c r="BD97" s="9"/>
      <c r="BE97" s="9"/>
      <c r="BF97" s="5"/>
      <c r="BG97" s="9"/>
      <c r="BH97" s="9"/>
      <c r="BI97" s="5"/>
      <c r="BJ97" s="9"/>
      <c r="BK97" s="9"/>
      <c r="BL97" s="5"/>
    </row>
    <row r="98" spans="1:64" ht="13.5" hidden="1" customHeight="1" x14ac:dyDescent="0.2">
      <c r="A98" s="193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9"/>
      <c r="BC98" s="5"/>
      <c r="BD98" s="9"/>
      <c r="BE98" s="9"/>
      <c r="BF98" s="5"/>
      <c r="BG98" s="9"/>
      <c r="BH98" s="9"/>
      <c r="BI98" s="5"/>
      <c r="BJ98" s="9"/>
      <c r="BK98" s="9"/>
      <c r="BL98" s="5"/>
    </row>
    <row r="99" spans="1:64" ht="13.5" hidden="1" customHeight="1" x14ac:dyDescent="0.2">
      <c r="A99" s="4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9"/>
      <c r="BC99" s="5"/>
      <c r="BD99" s="9"/>
      <c r="BE99" s="9"/>
      <c r="BF99" s="5"/>
      <c r="BG99" s="9"/>
      <c r="BH99" s="9"/>
      <c r="BI99" s="5"/>
      <c r="BJ99" s="9"/>
      <c r="BK99" s="9"/>
      <c r="BL99" s="5"/>
    </row>
    <row r="100" spans="1:64" ht="13.5" hidden="1" customHeight="1" x14ac:dyDescent="0.2">
      <c r="A100" s="193" t="s">
        <v>141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9"/>
      <c r="BC100" s="5"/>
      <c r="BD100" s="9"/>
      <c r="BE100" s="9"/>
      <c r="BF100" s="5"/>
      <c r="BG100" s="9"/>
      <c r="BH100" s="9"/>
      <c r="BI100" s="5"/>
      <c r="BJ100" s="9"/>
      <c r="BK100" s="9"/>
      <c r="BL100" s="5"/>
    </row>
    <row r="101" spans="1:64" ht="13.5" hidden="1" customHeight="1" x14ac:dyDescent="0.2">
      <c r="A101" s="193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9"/>
      <c r="BC101" s="5"/>
      <c r="BD101" s="9"/>
      <c r="BE101" s="9"/>
      <c r="BF101" s="5"/>
      <c r="BG101" s="9"/>
      <c r="BH101" s="9"/>
      <c r="BI101" s="5"/>
      <c r="BJ101" s="9"/>
      <c r="BK101" s="9"/>
      <c r="BL101" s="5"/>
    </row>
    <row r="102" spans="1:64" ht="13.5" hidden="1" customHeight="1" x14ac:dyDescent="0.2">
      <c r="A102" s="193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9"/>
      <c r="BC102" s="5"/>
      <c r="BD102" s="9"/>
      <c r="BE102" s="9"/>
      <c r="BF102" s="5"/>
      <c r="BG102" s="9"/>
      <c r="BH102" s="9"/>
      <c r="BI102" s="5"/>
      <c r="BJ102" s="9"/>
      <c r="BK102" s="9"/>
      <c r="BL102" s="5"/>
    </row>
    <row r="103" spans="1:64" ht="13.5" hidden="1" customHeight="1" x14ac:dyDescent="0.2">
      <c r="A103" s="193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9"/>
      <c r="BC103" s="5"/>
      <c r="BD103" s="9"/>
      <c r="BE103" s="9"/>
      <c r="BF103" s="5"/>
      <c r="BG103" s="9"/>
      <c r="BH103" s="9"/>
      <c r="BI103" s="5"/>
      <c r="BJ103" s="9"/>
      <c r="BK103" s="9"/>
      <c r="BL103" s="5"/>
    </row>
    <row r="104" spans="1:64" ht="13.5" hidden="1" customHeight="1" x14ac:dyDescent="0.2">
      <c r="A104" s="193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9"/>
      <c r="BC104" s="5"/>
      <c r="BD104" s="9"/>
      <c r="BE104" s="9"/>
      <c r="BF104" s="5"/>
      <c r="BG104" s="9"/>
      <c r="BH104" s="9"/>
      <c r="BI104" s="5"/>
      <c r="BJ104" s="9"/>
      <c r="BK104" s="9"/>
      <c r="BL104" s="5"/>
    </row>
    <row r="105" spans="1:64" ht="13.5" hidden="1" customHeight="1" x14ac:dyDescent="0.2">
      <c r="A105" s="193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9"/>
      <c r="BC105" s="5"/>
      <c r="BD105" s="9"/>
      <c r="BE105" s="9"/>
      <c r="BF105" s="5"/>
      <c r="BG105" s="9"/>
      <c r="BH105" s="9"/>
      <c r="BI105" s="5"/>
      <c r="BJ105" s="9"/>
      <c r="BK105" s="9"/>
      <c r="BL105" s="5"/>
    </row>
    <row r="106" spans="1:64" ht="13.5" hidden="1" customHeight="1" x14ac:dyDescent="0.2">
      <c r="A106" s="4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9"/>
      <c r="BC106" s="5"/>
      <c r="BD106" s="9"/>
      <c r="BE106" s="9"/>
      <c r="BF106" s="5"/>
      <c r="BG106" s="9"/>
      <c r="BH106" s="9"/>
      <c r="BI106" s="5"/>
      <c r="BJ106" s="9"/>
      <c r="BK106" s="9"/>
      <c r="BL106" s="5"/>
    </row>
    <row r="107" spans="1:64" ht="13.5" hidden="1" customHeight="1" x14ac:dyDescent="0.2">
      <c r="A107" s="193" t="s">
        <v>148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9"/>
      <c r="BC107" s="5"/>
      <c r="BD107" s="9"/>
      <c r="BE107" s="9"/>
      <c r="BF107" s="5"/>
      <c r="BG107" s="9"/>
      <c r="BH107" s="9"/>
      <c r="BI107" s="5"/>
      <c r="BJ107" s="9"/>
      <c r="BK107" s="9"/>
      <c r="BL107" s="5"/>
    </row>
    <row r="108" spans="1:64" ht="13.5" hidden="1" customHeight="1" x14ac:dyDescent="0.2">
      <c r="A108" s="193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9"/>
      <c r="BC108" s="5"/>
      <c r="BD108" s="9"/>
      <c r="BE108" s="9"/>
      <c r="BF108" s="5"/>
      <c r="BG108" s="9"/>
      <c r="BH108" s="9"/>
      <c r="BI108" s="5"/>
      <c r="BJ108" s="9"/>
      <c r="BK108" s="9"/>
      <c r="BL108" s="5"/>
    </row>
    <row r="109" spans="1:64" ht="13.5" hidden="1" customHeight="1" x14ac:dyDescent="0.2">
      <c r="A109" s="193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9"/>
      <c r="BC109" s="5"/>
      <c r="BD109" s="9"/>
      <c r="BE109" s="9"/>
      <c r="BF109" s="5"/>
      <c r="BG109" s="9"/>
      <c r="BH109" s="9"/>
      <c r="BI109" s="5"/>
      <c r="BJ109" s="9"/>
      <c r="BK109" s="9"/>
      <c r="BL109" s="5"/>
    </row>
    <row r="110" spans="1:64" ht="13.5" hidden="1" customHeight="1" x14ac:dyDescent="0.2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9"/>
      <c r="BC110" s="5"/>
      <c r="BD110" s="9"/>
      <c r="BE110" s="9"/>
      <c r="BF110" s="5"/>
      <c r="BG110" s="9"/>
      <c r="BH110" s="9"/>
      <c r="BI110" s="5"/>
      <c r="BJ110" s="9"/>
      <c r="BK110" s="9"/>
      <c r="BL110" s="5"/>
    </row>
    <row r="111" spans="1:64" ht="13.5" hidden="1" customHeight="1" x14ac:dyDescent="0.2">
      <c r="A111" s="193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9"/>
      <c r="BC111" s="5"/>
      <c r="BD111" s="9"/>
      <c r="BE111" s="9"/>
      <c r="BF111" s="5"/>
      <c r="BG111" s="9"/>
      <c r="BH111" s="9"/>
      <c r="BI111" s="5"/>
      <c r="BJ111" s="9"/>
      <c r="BK111" s="9"/>
      <c r="BL111" s="5"/>
    </row>
    <row r="112" spans="1:64" ht="13.5" hidden="1" customHeight="1" x14ac:dyDescent="0.2">
      <c r="A112" s="193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9"/>
      <c r="BC112" s="5"/>
      <c r="BD112" s="9"/>
      <c r="BE112" s="9"/>
      <c r="BF112" s="5"/>
      <c r="BG112" s="9"/>
      <c r="BH112" s="9"/>
      <c r="BI112" s="5"/>
      <c r="BJ112" s="9"/>
      <c r="BK112" s="9"/>
      <c r="BL112" s="5"/>
    </row>
    <row r="113" spans="1:68" ht="6" customHeight="1" x14ac:dyDescent="0.2">
      <c r="A113" s="5"/>
      <c r="B113" s="5"/>
      <c r="BB113" s="9"/>
      <c r="BC113" s="5"/>
      <c r="BD113" s="9"/>
      <c r="BE113" s="9"/>
      <c r="BF113" s="5"/>
      <c r="BG113" s="9"/>
      <c r="BH113" s="9"/>
      <c r="BI113" s="5"/>
      <c r="BJ113" s="9"/>
      <c r="BK113" s="9"/>
      <c r="BL113" s="5"/>
    </row>
    <row r="114" spans="1:68" ht="12.75" customHeight="1" x14ac:dyDescent="0.2">
      <c r="A114" s="196" t="s">
        <v>149</v>
      </c>
      <c r="B114" s="196"/>
      <c r="C114" s="196"/>
      <c r="D114" s="196"/>
      <c r="E114" s="196"/>
      <c r="F114" s="196"/>
      <c r="G114" s="3"/>
      <c r="H114" s="197" t="s">
        <v>150</v>
      </c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5"/>
      <c r="Y114" s="3" t="s">
        <v>44</v>
      </c>
      <c r="Z114" s="198" t="s">
        <v>151</v>
      </c>
      <c r="AA114" s="198"/>
      <c r="AB114" s="198"/>
      <c r="AC114" s="198"/>
      <c r="AD114" s="198"/>
      <c r="AE114" s="198"/>
      <c r="AF114" s="198"/>
      <c r="AG114" s="5"/>
      <c r="AH114" s="5"/>
      <c r="AI114" s="5"/>
      <c r="AJ114" s="5"/>
      <c r="AK114" s="5"/>
      <c r="AL114" s="5"/>
      <c r="AM114" s="5"/>
      <c r="AN114" s="5"/>
      <c r="AO114" s="10"/>
      <c r="AP114" s="5"/>
      <c r="AQ114" s="5"/>
      <c r="AR114" s="186" t="s">
        <v>142</v>
      </c>
      <c r="AS114" s="198" t="s">
        <v>152</v>
      </c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</row>
    <row r="115" spans="1:68" ht="3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10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186"/>
      <c r="AS115" s="5"/>
      <c r="AT115" s="5"/>
      <c r="AU115" s="5"/>
      <c r="AV115" s="5"/>
      <c r="AW115" s="5"/>
      <c r="AX115" s="5"/>
      <c r="AY115" s="5"/>
      <c r="AZ115" s="5"/>
      <c r="BA115" s="9"/>
      <c r="BB115" s="9"/>
      <c r="BC115" s="5"/>
      <c r="BD115" s="9"/>
      <c r="BE115" s="9"/>
      <c r="BF115" s="5"/>
      <c r="BG115" s="9"/>
      <c r="BH115" s="9"/>
      <c r="BI115" s="5"/>
      <c r="BJ115" s="9"/>
      <c r="BK115" s="9"/>
      <c r="BL115" s="5"/>
    </row>
    <row r="116" spans="1:68" ht="12" customHeight="1" x14ac:dyDescent="0.2">
      <c r="A116" s="5"/>
      <c r="B116" s="5"/>
      <c r="C116" s="5"/>
      <c r="D116" s="5"/>
      <c r="E116" s="5"/>
      <c r="F116" s="5"/>
      <c r="G116" s="3" t="s">
        <v>137</v>
      </c>
      <c r="H116" s="197" t="s">
        <v>153</v>
      </c>
      <c r="I116" s="197"/>
      <c r="J116" s="197"/>
      <c r="K116" s="197"/>
      <c r="L116" s="197"/>
      <c r="M116" s="197"/>
      <c r="N116" s="197"/>
      <c r="O116" s="197"/>
      <c r="P116" s="197"/>
      <c r="Q116" s="197"/>
      <c r="R116" s="5"/>
      <c r="S116" s="5"/>
      <c r="T116" s="5"/>
      <c r="U116" s="9"/>
      <c r="V116" s="5"/>
      <c r="W116" s="5"/>
      <c r="X116" s="5"/>
      <c r="Y116" s="3" t="s">
        <v>7</v>
      </c>
      <c r="Z116" s="197" t="s">
        <v>154</v>
      </c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5"/>
      <c r="AR116" s="3" t="s">
        <v>139</v>
      </c>
      <c r="AS116" s="198" t="s">
        <v>155</v>
      </c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9"/>
      <c r="BH116" s="9"/>
      <c r="BI116" s="5"/>
      <c r="BJ116" s="9"/>
      <c r="BK116" s="9"/>
      <c r="BL116" s="5"/>
    </row>
    <row r="117" spans="1:68" ht="3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9"/>
      <c r="BB117" s="9"/>
      <c r="BC117" s="5"/>
      <c r="BD117" s="9"/>
      <c r="BE117" s="9"/>
      <c r="BF117" s="5"/>
      <c r="BG117" s="9"/>
      <c r="BH117" s="9"/>
      <c r="BI117" s="5"/>
      <c r="BJ117" s="9"/>
      <c r="BK117" s="9"/>
      <c r="BL117" s="5"/>
    </row>
    <row r="118" spans="1:68" ht="12.75" customHeight="1" x14ac:dyDescent="0.2">
      <c r="A118" s="5"/>
      <c r="B118" s="5"/>
      <c r="C118" s="5"/>
      <c r="D118" s="5"/>
      <c r="E118" s="5"/>
      <c r="F118" s="5"/>
      <c r="G118" s="3" t="s">
        <v>136</v>
      </c>
      <c r="H118" s="197" t="s">
        <v>156</v>
      </c>
      <c r="I118" s="197"/>
      <c r="J118" s="197"/>
      <c r="K118" s="197"/>
      <c r="L118" s="197"/>
      <c r="M118" s="197"/>
      <c r="N118" s="197"/>
      <c r="O118" s="197"/>
      <c r="P118" s="197"/>
      <c r="Q118" s="197"/>
      <c r="R118" s="5"/>
      <c r="S118" s="5"/>
      <c r="T118" s="5"/>
      <c r="U118" s="9"/>
      <c r="V118" s="5"/>
      <c r="W118" s="5"/>
      <c r="X118" s="5"/>
      <c r="Y118" s="3" t="s">
        <v>141</v>
      </c>
      <c r="Z118" s="197" t="s">
        <v>157</v>
      </c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5"/>
      <c r="AR118" s="3" t="s">
        <v>38</v>
      </c>
      <c r="AS118" s="197" t="s">
        <v>158</v>
      </c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5"/>
      <c r="BD118" s="9"/>
      <c r="BE118" s="9"/>
      <c r="BF118" s="5"/>
      <c r="BG118" s="9"/>
      <c r="BH118" s="9"/>
      <c r="BI118" s="5"/>
      <c r="BJ118" s="9"/>
      <c r="BK118" s="9"/>
      <c r="BL118" s="5"/>
    </row>
    <row r="119" spans="1:68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9"/>
      <c r="BB119" s="9"/>
      <c r="BC119" s="5"/>
      <c r="BD119" s="9"/>
      <c r="BE119" s="9"/>
      <c r="BF119" s="5"/>
      <c r="BG119" s="9"/>
      <c r="BH119" s="9"/>
      <c r="BI119" s="5"/>
      <c r="BJ119" s="9"/>
      <c r="BK119" s="9"/>
      <c r="BL119" s="5"/>
    </row>
    <row r="120" spans="1:68" ht="18" customHeight="1" x14ac:dyDescent="0.2">
      <c r="A120" s="199" t="s">
        <v>159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9"/>
      <c r="BC120" s="5"/>
      <c r="BD120" s="9"/>
      <c r="BE120" s="9"/>
      <c r="BF120" s="5"/>
      <c r="BG120" s="9"/>
      <c r="BH120" s="9"/>
      <c r="BI120" s="5"/>
      <c r="BJ120" s="9"/>
      <c r="BK120" s="9"/>
      <c r="BL120" s="5"/>
    </row>
    <row r="121" spans="1:68" ht="3" customHeight="1" x14ac:dyDescent="0.2">
      <c r="A121" s="199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</row>
    <row r="122" spans="1:68" ht="12.75" customHeight="1" x14ac:dyDescent="0.2">
      <c r="A122" s="191" t="s">
        <v>90</v>
      </c>
      <c r="B122" s="200" t="s">
        <v>160</v>
      </c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 t="s">
        <v>161</v>
      </c>
      <c r="U122" s="200"/>
      <c r="V122" s="200"/>
      <c r="W122" s="200"/>
      <c r="X122" s="200"/>
      <c r="Y122" s="200"/>
      <c r="Z122" s="200"/>
      <c r="AA122" s="200"/>
      <c r="AB122" s="200"/>
      <c r="AC122" s="200" t="s">
        <v>162</v>
      </c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191" t="s">
        <v>163</v>
      </c>
      <c r="AY122" s="191"/>
      <c r="AZ122" s="191"/>
      <c r="BA122" s="191"/>
      <c r="BB122" s="191"/>
      <c r="BC122" s="191"/>
      <c r="BD122" s="200" t="s">
        <v>164</v>
      </c>
      <c r="BE122" s="200"/>
      <c r="BF122" s="200"/>
      <c r="BG122" s="200" t="s">
        <v>85</v>
      </c>
      <c r="BH122" s="200"/>
      <c r="BI122" s="200"/>
      <c r="BJ122" s="200" t="s">
        <v>165</v>
      </c>
      <c r="BK122" s="200"/>
      <c r="BL122" s="200"/>
      <c r="BM122" s="200"/>
      <c r="BN122" s="191" t="s">
        <v>166</v>
      </c>
      <c r="BO122" s="191"/>
      <c r="BP122" s="191"/>
    </row>
    <row r="123" spans="1:68" ht="32.25" customHeight="1" x14ac:dyDescent="0.2">
      <c r="A123" s="191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 t="s">
        <v>40</v>
      </c>
      <c r="AD123" s="200"/>
      <c r="AE123" s="200"/>
      <c r="AF123" s="200"/>
      <c r="AG123" s="200"/>
      <c r="AH123" s="200"/>
      <c r="AI123" s="200"/>
      <c r="AJ123" s="200" t="s">
        <v>42</v>
      </c>
      <c r="AK123" s="200"/>
      <c r="AL123" s="200"/>
      <c r="AM123" s="200"/>
      <c r="AN123" s="200"/>
      <c r="AO123" s="200"/>
      <c r="AP123" s="200"/>
      <c r="AQ123" s="200" t="s">
        <v>43</v>
      </c>
      <c r="AR123" s="200"/>
      <c r="AS123" s="200"/>
      <c r="AT123" s="200"/>
      <c r="AU123" s="200"/>
      <c r="AV123" s="200"/>
      <c r="AW123" s="200"/>
      <c r="AX123" s="200" t="s">
        <v>167</v>
      </c>
      <c r="AY123" s="200"/>
      <c r="AZ123" s="200"/>
      <c r="BA123" s="200" t="s">
        <v>168</v>
      </c>
      <c r="BB123" s="200"/>
      <c r="BC123" s="200"/>
      <c r="BD123" s="200"/>
      <c r="BE123" s="201"/>
      <c r="BF123" s="200"/>
      <c r="BG123" s="200"/>
      <c r="BH123" s="201"/>
      <c r="BI123" s="200"/>
      <c r="BJ123" s="200"/>
      <c r="BK123" s="201"/>
      <c r="BL123" s="201"/>
      <c r="BM123" s="200"/>
      <c r="BN123" s="191"/>
      <c r="BO123" s="201"/>
      <c r="BP123" s="191"/>
    </row>
    <row r="124" spans="1:68" ht="12" customHeight="1" x14ac:dyDescent="0.2">
      <c r="A124" s="191"/>
      <c r="B124" s="200" t="s">
        <v>85</v>
      </c>
      <c r="C124" s="200"/>
      <c r="D124" s="200"/>
      <c r="E124" s="200"/>
      <c r="F124" s="200"/>
      <c r="G124" s="200"/>
      <c r="H124" s="200" t="s">
        <v>169</v>
      </c>
      <c r="I124" s="200"/>
      <c r="J124" s="200"/>
      <c r="K124" s="200"/>
      <c r="L124" s="200"/>
      <c r="M124" s="200"/>
      <c r="N124" s="200" t="s">
        <v>170</v>
      </c>
      <c r="O124" s="200"/>
      <c r="P124" s="200"/>
      <c r="Q124" s="200"/>
      <c r="R124" s="200"/>
      <c r="S124" s="200"/>
      <c r="T124" s="200" t="s">
        <v>85</v>
      </c>
      <c r="U124" s="200"/>
      <c r="V124" s="200"/>
      <c r="W124" s="200" t="s">
        <v>169</v>
      </c>
      <c r="X124" s="200"/>
      <c r="Y124" s="200"/>
      <c r="Z124" s="200" t="s">
        <v>170</v>
      </c>
      <c r="AA124" s="200"/>
      <c r="AB124" s="200"/>
      <c r="AC124" s="200" t="s">
        <v>85</v>
      </c>
      <c r="AD124" s="200"/>
      <c r="AE124" s="200"/>
      <c r="AF124" s="200" t="s">
        <v>169</v>
      </c>
      <c r="AG124" s="200"/>
      <c r="AH124" s="200" t="s">
        <v>170</v>
      </c>
      <c r="AI124" s="200"/>
      <c r="AJ124" s="200" t="s">
        <v>85</v>
      </c>
      <c r="AK124" s="200"/>
      <c r="AL124" s="200"/>
      <c r="AM124" s="200" t="s">
        <v>169</v>
      </c>
      <c r="AN124" s="200"/>
      <c r="AO124" s="200" t="s">
        <v>170</v>
      </c>
      <c r="AP124" s="200"/>
      <c r="AQ124" s="200" t="s">
        <v>85</v>
      </c>
      <c r="AR124" s="200"/>
      <c r="AS124" s="200"/>
      <c r="AT124" s="200" t="s">
        <v>169</v>
      </c>
      <c r="AU124" s="200"/>
      <c r="AV124" s="200" t="s">
        <v>170</v>
      </c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  <c r="BI124" s="200"/>
      <c r="BJ124" s="200"/>
      <c r="BK124" s="201"/>
      <c r="BL124" s="201"/>
      <c r="BM124" s="200"/>
      <c r="BN124" s="191"/>
      <c r="BO124" s="201"/>
      <c r="BP124" s="191"/>
    </row>
    <row r="125" spans="1:68" ht="21.75" customHeight="1" x14ac:dyDescent="0.2">
      <c r="A125" s="191"/>
      <c r="B125" s="202" t="s">
        <v>171</v>
      </c>
      <c r="C125" s="202"/>
      <c r="D125" s="202"/>
      <c r="E125" s="203" t="s">
        <v>172</v>
      </c>
      <c r="F125" s="203"/>
      <c r="G125" s="203"/>
      <c r="H125" s="202" t="s">
        <v>171</v>
      </c>
      <c r="I125" s="202"/>
      <c r="J125" s="202"/>
      <c r="K125" s="203" t="s">
        <v>172</v>
      </c>
      <c r="L125" s="203"/>
      <c r="M125" s="203"/>
      <c r="N125" s="202" t="s">
        <v>171</v>
      </c>
      <c r="O125" s="202"/>
      <c r="P125" s="202"/>
      <c r="Q125" s="203" t="s">
        <v>172</v>
      </c>
      <c r="R125" s="203"/>
      <c r="S125" s="203"/>
      <c r="T125" s="202" t="s">
        <v>171</v>
      </c>
      <c r="U125" s="202"/>
      <c r="V125" s="202"/>
      <c r="W125" s="202" t="s">
        <v>171</v>
      </c>
      <c r="X125" s="202"/>
      <c r="Y125" s="202"/>
      <c r="Z125" s="202" t="s">
        <v>171</v>
      </c>
      <c r="AA125" s="202"/>
      <c r="AB125" s="202"/>
      <c r="AC125" s="202" t="s">
        <v>171</v>
      </c>
      <c r="AD125" s="202"/>
      <c r="AE125" s="202"/>
      <c r="AF125" s="202" t="s">
        <v>171</v>
      </c>
      <c r="AG125" s="202"/>
      <c r="AH125" s="202" t="s">
        <v>171</v>
      </c>
      <c r="AI125" s="202"/>
      <c r="AJ125" s="202" t="s">
        <v>171</v>
      </c>
      <c r="AK125" s="202"/>
      <c r="AL125" s="202"/>
      <c r="AM125" s="202" t="s">
        <v>171</v>
      </c>
      <c r="AN125" s="202"/>
      <c r="AO125" s="202" t="s">
        <v>171</v>
      </c>
      <c r="AP125" s="202"/>
      <c r="AQ125" s="202" t="s">
        <v>171</v>
      </c>
      <c r="AR125" s="202"/>
      <c r="AS125" s="202"/>
      <c r="AT125" s="202" t="s">
        <v>171</v>
      </c>
      <c r="AU125" s="202"/>
      <c r="AV125" s="202" t="s">
        <v>171</v>
      </c>
      <c r="AW125" s="202"/>
      <c r="AX125" s="202" t="s">
        <v>171</v>
      </c>
      <c r="AY125" s="202"/>
      <c r="AZ125" s="202"/>
      <c r="BA125" s="202" t="s">
        <v>171</v>
      </c>
      <c r="BB125" s="202"/>
      <c r="BC125" s="202"/>
      <c r="BD125" s="202" t="s">
        <v>171</v>
      </c>
      <c r="BE125" s="202"/>
      <c r="BF125" s="202"/>
      <c r="BG125" s="202" t="s">
        <v>171</v>
      </c>
      <c r="BH125" s="202"/>
      <c r="BI125" s="202"/>
      <c r="BJ125" s="200"/>
      <c r="BK125" s="200"/>
      <c r="BL125" s="200"/>
      <c r="BM125" s="200"/>
      <c r="BN125" s="191"/>
      <c r="BO125" s="191"/>
      <c r="BP125" s="191"/>
    </row>
    <row r="126" spans="1:68" ht="12" customHeight="1" x14ac:dyDescent="0.2">
      <c r="A126" s="3" t="s">
        <v>135</v>
      </c>
      <c r="B126" s="195">
        <f t="shared" ref="B126:B128" si="0">H126+N126</f>
        <v>30.5</v>
      </c>
      <c r="C126" s="195"/>
      <c r="D126" s="195"/>
      <c r="E126" s="195">
        <f t="shared" ref="E126:E128" si="1">B126*36</f>
        <v>1098</v>
      </c>
      <c r="F126" s="195"/>
      <c r="G126" s="195"/>
      <c r="H126" s="195">
        <v>15</v>
      </c>
      <c r="I126" s="195"/>
      <c r="J126" s="195"/>
      <c r="K126" s="195">
        <f t="shared" ref="K126:K134" si="2">H126*36</f>
        <v>540</v>
      </c>
      <c r="L126" s="195"/>
      <c r="M126" s="195"/>
      <c r="N126" s="195">
        <v>15.5</v>
      </c>
      <c r="O126" s="195"/>
      <c r="P126" s="195"/>
      <c r="Q126" s="195">
        <f>N126*34</f>
        <v>527</v>
      </c>
      <c r="R126" s="195"/>
      <c r="S126" s="195"/>
      <c r="T126" s="195">
        <f t="shared" ref="T126:T128" si="3">SUM(W126:AB126)</f>
        <v>3.5</v>
      </c>
      <c r="U126" s="195"/>
      <c r="V126" s="195"/>
      <c r="W126" s="195">
        <v>2</v>
      </c>
      <c r="X126" s="195"/>
      <c r="Y126" s="195"/>
      <c r="Z126" s="195">
        <v>1.5</v>
      </c>
      <c r="AA126" s="195"/>
      <c r="AB126" s="195"/>
      <c r="AC126" s="195">
        <f t="shared" ref="AC126:AC128" si="4">SUM(AF126:AI126)</f>
        <v>3</v>
      </c>
      <c r="AD126" s="195"/>
      <c r="AE126" s="195"/>
      <c r="AF126" s="195"/>
      <c r="AG126" s="195"/>
      <c r="AH126" s="195">
        <v>3</v>
      </c>
      <c r="AI126" s="195"/>
      <c r="AJ126" s="195">
        <f t="shared" ref="AJ126:AJ134" si="5">SUM(AM126:AP126)</f>
        <v>4</v>
      </c>
      <c r="AK126" s="195"/>
      <c r="AL126" s="195"/>
      <c r="AM126" s="195"/>
      <c r="AN126" s="195"/>
      <c r="AO126" s="195">
        <v>4</v>
      </c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>
        <v>11</v>
      </c>
      <c r="BE126" s="195"/>
      <c r="BF126" s="195"/>
      <c r="BG126" s="195">
        <v>52</v>
      </c>
      <c r="BH126" s="195"/>
      <c r="BI126" s="195"/>
      <c r="BJ126" s="195"/>
      <c r="BK126" s="195"/>
      <c r="BL126" s="195"/>
      <c r="BM126" s="195"/>
      <c r="BN126" s="195"/>
      <c r="BO126" s="195"/>
      <c r="BP126" s="195"/>
    </row>
    <row r="127" spans="1:68" s="18" customFormat="1" ht="12" customHeight="1" x14ac:dyDescent="0.2">
      <c r="A127" s="3" t="s">
        <v>138</v>
      </c>
      <c r="B127" s="195">
        <f t="shared" si="0"/>
        <v>30</v>
      </c>
      <c r="C127" s="195"/>
      <c r="D127" s="195"/>
      <c r="E127" s="195">
        <f t="shared" si="1"/>
        <v>1080</v>
      </c>
      <c r="F127" s="195"/>
      <c r="G127" s="195"/>
      <c r="H127" s="195">
        <v>12</v>
      </c>
      <c r="I127" s="195"/>
      <c r="J127" s="195"/>
      <c r="K127" s="195">
        <f t="shared" si="2"/>
        <v>432</v>
      </c>
      <c r="L127" s="195"/>
      <c r="M127" s="195"/>
      <c r="N127" s="195">
        <v>18</v>
      </c>
      <c r="O127" s="195"/>
      <c r="P127" s="195"/>
      <c r="Q127" s="195">
        <f t="shared" ref="Q127:Q128" si="6">N127*36</f>
        <v>648</v>
      </c>
      <c r="R127" s="195"/>
      <c r="S127" s="195"/>
      <c r="T127" s="195">
        <f t="shared" si="3"/>
        <v>2</v>
      </c>
      <c r="U127" s="195"/>
      <c r="V127" s="195"/>
      <c r="W127" s="195">
        <v>1</v>
      </c>
      <c r="X127" s="195"/>
      <c r="Y127" s="195"/>
      <c r="Z127" s="195">
        <v>1</v>
      </c>
      <c r="AA127" s="195"/>
      <c r="AB127" s="195"/>
      <c r="AC127" s="195">
        <f t="shared" si="4"/>
        <v>4</v>
      </c>
      <c r="AD127" s="195"/>
      <c r="AE127" s="195"/>
      <c r="AF127" s="195">
        <v>2</v>
      </c>
      <c r="AG127" s="195"/>
      <c r="AH127" s="195">
        <v>2</v>
      </c>
      <c r="AI127" s="195"/>
      <c r="AJ127" s="195">
        <f t="shared" si="5"/>
        <v>5</v>
      </c>
      <c r="AK127" s="195"/>
      <c r="AL127" s="195"/>
      <c r="AM127" s="195">
        <v>2</v>
      </c>
      <c r="AN127" s="195"/>
      <c r="AO127" s="195">
        <v>3</v>
      </c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>
        <v>11</v>
      </c>
      <c r="BE127" s="195"/>
      <c r="BF127" s="195"/>
      <c r="BG127" s="195">
        <v>52</v>
      </c>
      <c r="BH127" s="195"/>
      <c r="BI127" s="195"/>
      <c r="BJ127" s="195"/>
      <c r="BK127" s="195"/>
      <c r="BL127" s="195"/>
      <c r="BM127" s="195"/>
      <c r="BN127" s="195"/>
      <c r="BO127" s="195"/>
      <c r="BP127" s="195"/>
    </row>
    <row r="128" spans="1:68" ht="12" customHeight="1" x14ac:dyDescent="0.2">
      <c r="A128" s="19" t="s">
        <v>139</v>
      </c>
      <c r="B128" s="195">
        <f t="shared" si="0"/>
        <v>19</v>
      </c>
      <c r="C128" s="195"/>
      <c r="D128" s="195"/>
      <c r="E128" s="195">
        <f t="shared" si="1"/>
        <v>684</v>
      </c>
      <c r="F128" s="195"/>
      <c r="G128" s="195"/>
      <c r="H128" s="195">
        <v>15</v>
      </c>
      <c r="I128" s="195"/>
      <c r="J128" s="195"/>
      <c r="K128" s="195">
        <f t="shared" si="2"/>
        <v>540</v>
      </c>
      <c r="L128" s="195"/>
      <c r="M128" s="195"/>
      <c r="N128" s="195">
        <v>4</v>
      </c>
      <c r="O128" s="195"/>
      <c r="P128" s="195"/>
      <c r="Q128" s="195">
        <f t="shared" si="6"/>
        <v>144</v>
      </c>
      <c r="R128" s="195"/>
      <c r="S128" s="195"/>
      <c r="T128" s="195">
        <f t="shared" si="3"/>
        <v>3</v>
      </c>
      <c r="U128" s="195"/>
      <c r="V128" s="195"/>
      <c r="W128" s="195">
        <v>2</v>
      </c>
      <c r="X128" s="195"/>
      <c r="Y128" s="195"/>
      <c r="Z128" s="195">
        <v>1</v>
      </c>
      <c r="AA128" s="195"/>
      <c r="AB128" s="195"/>
      <c r="AC128" s="195">
        <f t="shared" si="4"/>
        <v>5</v>
      </c>
      <c r="AD128" s="195"/>
      <c r="AE128" s="195"/>
      <c r="AF128" s="195"/>
      <c r="AG128" s="195"/>
      <c r="AH128" s="195">
        <v>5</v>
      </c>
      <c r="AI128" s="195"/>
      <c r="AJ128" s="195">
        <f t="shared" si="5"/>
        <v>4</v>
      </c>
      <c r="AK128" s="195"/>
      <c r="AL128" s="195"/>
      <c r="AM128" s="195"/>
      <c r="AN128" s="195"/>
      <c r="AO128" s="195">
        <v>4</v>
      </c>
      <c r="AP128" s="195"/>
      <c r="AQ128" s="195">
        <v>4</v>
      </c>
      <c r="AR128" s="195"/>
      <c r="AS128" s="195"/>
      <c r="AT128" s="195"/>
      <c r="AU128" s="195"/>
      <c r="AV128" s="195">
        <v>4</v>
      </c>
      <c r="AW128" s="195"/>
      <c r="AX128" s="195">
        <v>4</v>
      </c>
      <c r="AY128" s="195"/>
      <c r="AZ128" s="195"/>
      <c r="BA128" s="195">
        <v>2</v>
      </c>
      <c r="BB128" s="195"/>
      <c r="BC128" s="195"/>
      <c r="BD128" s="195">
        <v>2</v>
      </c>
      <c r="BE128" s="195"/>
      <c r="BF128" s="195"/>
      <c r="BG128" s="195">
        <v>43</v>
      </c>
      <c r="BH128" s="195"/>
      <c r="BI128" s="195"/>
      <c r="BJ128" s="195"/>
      <c r="BK128" s="195"/>
      <c r="BL128" s="195"/>
      <c r="BM128" s="195"/>
      <c r="BN128" s="195"/>
      <c r="BO128" s="195"/>
      <c r="BP128" s="195"/>
    </row>
    <row r="129" spans="1:68" ht="13.5" hidden="1" customHeight="1" x14ac:dyDescent="0.2">
      <c r="A129" s="3" t="s">
        <v>144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>
        <f t="shared" si="2"/>
        <v>0</v>
      </c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>
        <f t="shared" si="5"/>
        <v>0</v>
      </c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</row>
    <row r="130" spans="1:68" ht="13.5" hidden="1" customHeight="1" x14ac:dyDescent="0.2">
      <c r="A130" s="3" t="s">
        <v>145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>
        <f t="shared" si="2"/>
        <v>0</v>
      </c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>
        <f t="shared" si="5"/>
        <v>0</v>
      </c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</row>
    <row r="131" spans="1:68" ht="13.5" hidden="1" customHeight="1" x14ac:dyDescent="0.2">
      <c r="A131" s="3" t="s">
        <v>146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>
        <f t="shared" si="2"/>
        <v>0</v>
      </c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>
        <f t="shared" si="5"/>
        <v>0</v>
      </c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</row>
    <row r="132" spans="1:68" ht="13.5" hidden="1" customHeight="1" x14ac:dyDescent="0.2">
      <c r="A132" s="3" t="s">
        <v>147</v>
      </c>
      <c r="B132" s="195"/>
      <c r="C132" s="195"/>
      <c r="D132" s="195"/>
      <c r="E132" s="195"/>
      <c r="F132" s="195"/>
      <c r="G132" s="195"/>
      <c r="H132" s="195"/>
      <c r="I132" s="195"/>
      <c r="J132" s="195"/>
      <c r="K132" s="195">
        <f t="shared" si="2"/>
        <v>0</v>
      </c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>
        <f t="shared" si="5"/>
        <v>0</v>
      </c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</row>
    <row r="133" spans="1:68" ht="13.5" hidden="1" customHeight="1" x14ac:dyDescent="0.2">
      <c r="A133" s="3" t="s">
        <v>141</v>
      </c>
      <c r="B133" s="195"/>
      <c r="C133" s="195"/>
      <c r="D133" s="195"/>
      <c r="E133" s="195"/>
      <c r="F133" s="195"/>
      <c r="G133" s="195"/>
      <c r="H133" s="195"/>
      <c r="I133" s="195"/>
      <c r="J133" s="195"/>
      <c r="K133" s="195">
        <f t="shared" si="2"/>
        <v>0</v>
      </c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>
        <f t="shared" si="5"/>
        <v>0</v>
      </c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  <c r="BK133" s="195"/>
      <c r="BL133" s="195"/>
      <c r="BM133" s="195"/>
      <c r="BN133" s="195"/>
      <c r="BO133" s="195"/>
      <c r="BP133" s="195"/>
    </row>
    <row r="134" spans="1:68" ht="13.5" hidden="1" customHeight="1" x14ac:dyDescent="0.2">
      <c r="A134" s="3" t="s">
        <v>148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>
        <f t="shared" si="2"/>
        <v>0</v>
      </c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>
        <f t="shared" si="5"/>
        <v>0</v>
      </c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</row>
    <row r="135" spans="1:68" ht="12" customHeight="1" x14ac:dyDescent="0.2">
      <c r="A135" s="11" t="s">
        <v>85</v>
      </c>
      <c r="B135" s="204">
        <f>SUM(B126:D134)</f>
        <v>79.5</v>
      </c>
      <c r="C135" s="204"/>
      <c r="D135" s="204"/>
      <c r="E135" s="204">
        <f>SUM(E126:G134)</f>
        <v>2862</v>
      </c>
      <c r="F135" s="204"/>
      <c r="G135" s="204"/>
      <c r="H135" s="204">
        <f>SUM(H126:J134)</f>
        <v>42</v>
      </c>
      <c r="I135" s="204"/>
      <c r="J135" s="204"/>
      <c r="K135" s="204">
        <f>SUM(K126:M134)</f>
        <v>1512</v>
      </c>
      <c r="L135" s="204"/>
      <c r="M135" s="204"/>
      <c r="N135" s="204">
        <f>SUM(N126:P134)</f>
        <v>37.5</v>
      </c>
      <c r="O135" s="204"/>
      <c r="P135" s="204"/>
      <c r="Q135" s="204">
        <f>SUM(Q126:S134)</f>
        <v>1319</v>
      </c>
      <c r="R135" s="204"/>
      <c r="S135" s="204"/>
      <c r="T135" s="204">
        <f>SUM(T126:V134)</f>
        <v>8.5</v>
      </c>
      <c r="U135" s="204"/>
      <c r="V135" s="204"/>
      <c r="W135" s="204"/>
      <c r="X135" s="204"/>
      <c r="Y135" s="204"/>
      <c r="Z135" s="204"/>
      <c r="AA135" s="204"/>
      <c r="AB135" s="204"/>
      <c r="AC135" s="204">
        <f>SUM(AC126:AE134)</f>
        <v>12</v>
      </c>
      <c r="AD135" s="204"/>
      <c r="AE135" s="204"/>
      <c r="AF135" s="204"/>
      <c r="AG135" s="204"/>
      <c r="AH135" s="204"/>
      <c r="AI135" s="204"/>
      <c r="AJ135" s="204">
        <f>SUM(AJ126:AL134)</f>
        <v>13</v>
      </c>
      <c r="AK135" s="204"/>
      <c r="AL135" s="204"/>
      <c r="AM135" s="204"/>
      <c r="AN135" s="204"/>
      <c r="AO135" s="204"/>
      <c r="AP135" s="204"/>
      <c r="AQ135" s="204">
        <v>4</v>
      </c>
      <c r="AR135" s="204"/>
      <c r="AS135" s="204"/>
      <c r="AT135" s="204"/>
      <c r="AU135" s="204"/>
      <c r="AV135" s="204"/>
      <c r="AW135" s="204"/>
      <c r="AX135" s="204">
        <v>4</v>
      </c>
      <c r="AY135" s="204"/>
      <c r="AZ135" s="204"/>
      <c r="BA135" s="204">
        <v>2</v>
      </c>
      <c r="BB135" s="204"/>
      <c r="BC135" s="204"/>
      <c r="BD135" s="204">
        <v>35</v>
      </c>
      <c r="BE135" s="204"/>
      <c r="BF135" s="204"/>
      <c r="BG135" s="204">
        <f>BD135+BA135+AX135+AQ135+AJ135+AC135+T135+B135</f>
        <v>158</v>
      </c>
      <c r="BH135" s="204"/>
      <c r="BI135" s="204"/>
      <c r="BJ135" s="195"/>
      <c r="BK135" s="195"/>
      <c r="BL135" s="195"/>
      <c r="BM135" s="195"/>
      <c r="BN135" s="195"/>
      <c r="BO135" s="195"/>
      <c r="BP135" s="195"/>
    </row>
    <row r="136" spans="1:68" ht="3" customHeight="1" x14ac:dyDescent="0.2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192"/>
      <c r="BG136" s="192"/>
      <c r="BH136" s="192"/>
      <c r="BI136" s="192"/>
      <c r="BJ136" s="192"/>
      <c r="BK136" s="192"/>
      <c r="BL136" s="192"/>
    </row>
    <row r="137" spans="1:68" ht="13.5" hidden="1" customHeight="1" x14ac:dyDescent="0.2">
      <c r="A137" s="206" t="s">
        <v>90</v>
      </c>
      <c r="B137" s="206" t="s">
        <v>173</v>
      </c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 t="s">
        <v>161</v>
      </c>
      <c r="U137" s="206"/>
      <c r="V137" s="206"/>
      <c r="W137" s="206"/>
      <c r="X137" s="206"/>
      <c r="Y137" s="206"/>
      <c r="Z137" s="206"/>
      <c r="AA137" s="206"/>
      <c r="AB137" s="206"/>
      <c r="AC137" s="206" t="s">
        <v>162</v>
      </c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 t="s">
        <v>163</v>
      </c>
      <c r="AR137" s="206"/>
      <c r="AS137" s="206"/>
      <c r="AT137" s="206"/>
      <c r="AU137" s="206"/>
      <c r="AV137" s="206"/>
      <c r="AW137" s="206" t="s">
        <v>164</v>
      </c>
      <c r="AX137" s="206"/>
      <c r="AY137" s="206"/>
      <c r="AZ137" s="206" t="s">
        <v>85</v>
      </c>
      <c r="BA137" s="206"/>
      <c r="BB137" s="206"/>
      <c r="BC137" s="206" t="s">
        <v>165</v>
      </c>
      <c r="BD137" s="206"/>
      <c r="BE137" s="206"/>
      <c r="BF137" s="206"/>
      <c r="BG137" s="192" t="s">
        <v>166</v>
      </c>
      <c r="BH137" s="192"/>
      <c r="BI137" s="192"/>
    </row>
    <row r="138" spans="1:68" ht="13.5" hidden="1" customHeight="1" x14ac:dyDescent="0.2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 t="s">
        <v>42</v>
      </c>
      <c r="AD138" s="206"/>
      <c r="AE138" s="206"/>
      <c r="AF138" s="206"/>
      <c r="AG138" s="206"/>
      <c r="AH138" s="206"/>
      <c r="AI138" s="206"/>
      <c r="AJ138" s="206" t="s">
        <v>43</v>
      </c>
      <c r="AK138" s="206"/>
      <c r="AL138" s="206"/>
      <c r="AM138" s="206"/>
      <c r="AN138" s="206"/>
      <c r="AO138" s="206"/>
      <c r="AP138" s="206"/>
      <c r="AQ138" s="206" t="s">
        <v>167</v>
      </c>
      <c r="AR138" s="206"/>
      <c r="AS138" s="206"/>
      <c r="AT138" s="206" t="s">
        <v>168</v>
      </c>
      <c r="AU138" s="206"/>
      <c r="AV138" s="206"/>
      <c r="AW138" s="206"/>
      <c r="AX138" s="201"/>
      <c r="AY138" s="206"/>
      <c r="AZ138" s="206"/>
      <c r="BA138" s="201"/>
      <c r="BB138" s="206"/>
      <c r="BC138" s="206"/>
      <c r="BD138" s="201"/>
      <c r="BE138" s="201"/>
      <c r="BF138" s="206"/>
      <c r="BG138" s="192"/>
      <c r="BH138" s="201"/>
      <c r="BI138" s="192"/>
    </row>
    <row r="139" spans="1:68" ht="13.5" hidden="1" customHeight="1" x14ac:dyDescent="0.2">
      <c r="A139" s="206"/>
      <c r="B139" s="206" t="s">
        <v>85</v>
      </c>
      <c r="C139" s="206"/>
      <c r="D139" s="206"/>
      <c r="E139" s="206"/>
      <c r="F139" s="206"/>
      <c r="G139" s="206"/>
      <c r="H139" s="206" t="s">
        <v>169</v>
      </c>
      <c r="I139" s="206"/>
      <c r="J139" s="206"/>
      <c r="K139" s="206"/>
      <c r="L139" s="206"/>
      <c r="M139" s="206"/>
      <c r="N139" s="206" t="s">
        <v>170</v>
      </c>
      <c r="O139" s="206"/>
      <c r="P139" s="206"/>
      <c r="Q139" s="206"/>
      <c r="R139" s="206"/>
      <c r="S139" s="206"/>
      <c r="T139" s="206" t="s">
        <v>85</v>
      </c>
      <c r="U139" s="206"/>
      <c r="V139" s="206"/>
      <c r="W139" s="206" t="s">
        <v>169</v>
      </c>
      <c r="X139" s="206"/>
      <c r="Y139" s="206"/>
      <c r="Z139" s="206" t="s">
        <v>170</v>
      </c>
      <c r="AA139" s="206"/>
      <c r="AB139" s="206"/>
      <c r="AC139" s="206" t="s">
        <v>85</v>
      </c>
      <c r="AD139" s="206"/>
      <c r="AE139" s="206"/>
      <c r="AF139" s="206" t="s">
        <v>169</v>
      </c>
      <c r="AG139" s="206"/>
      <c r="AH139" s="206" t="s">
        <v>170</v>
      </c>
      <c r="AI139" s="206"/>
      <c r="AJ139" s="206" t="s">
        <v>85</v>
      </c>
      <c r="AK139" s="206"/>
      <c r="AL139" s="206"/>
      <c r="AM139" s="206" t="s">
        <v>169</v>
      </c>
      <c r="AN139" s="206"/>
      <c r="AO139" s="206" t="s">
        <v>170</v>
      </c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1"/>
      <c r="BE139" s="201"/>
      <c r="BF139" s="206"/>
      <c r="BG139" s="192"/>
      <c r="BH139" s="201"/>
      <c r="BI139" s="192"/>
    </row>
    <row r="140" spans="1:68" ht="13.5" hidden="1" customHeight="1" x14ac:dyDescent="0.2">
      <c r="A140" s="206"/>
      <c r="B140" s="207" t="s">
        <v>171</v>
      </c>
      <c r="C140" s="207"/>
      <c r="D140" s="207"/>
      <c r="E140" s="207" t="s">
        <v>172</v>
      </c>
      <c r="F140" s="207"/>
      <c r="G140" s="207"/>
      <c r="H140" s="207" t="s">
        <v>171</v>
      </c>
      <c r="I140" s="207"/>
      <c r="J140" s="207"/>
      <c r="K140" s="207" t="s">
        <v>172</v>
      </c>
      <c r="L140" s="207"/>
      <c r="M140" s="207"/>
      <c r="N140" s="207" t="s">
        <v>171</v>
      </c>
      <c r="O140" s="207"/>
      <c r="P140" s="207"/>
      <c r="Q140" s="207" t="s">
        <v>172</v>
      </c>
      <c r="R140" s="207"/>
      <c r="S140" s="207"/>
      <c r="T140" s="207" t="s">
        <v>171</v>
      </c>
      <c r="U140" s="207"/>
      <c r="V140" s="207"/>
      <c r="W140" s="207" t="s">
        <v>171</v>
      </c>
      <c r="X140" s="207"/>
      <c r="Y140" s="207"/>
      <c r="Z140" s="207" t="s">
        <v>171</v>
      </c>
      <c r="AA140" s="207"/>
      <c r="AB140" s="207"/>
      <c r="AC140" s="207" t="s">
        <v>171</v>
      </c>
      <c r="AD140" s="207"/>
      <c r="AE140" s="207"/>
      <c r="AF140" s="207" t="s">
        <v>171</v>
      </c>
      <c r="AG140" s="207"/>
      <c r="AH140" s="207" t="s">
        <v>171</v>
      </c>
      <c r="AI140" s="207"/>
      <c r="AJ140" s="207" t="s">
        <v>171</v>
      </c>
      <c r="AK140" s="207"/>
      <c r="AL140" s="207"/>
      <c r="AM140" s="207" t="s">
        <v>171</v>
      </c>
      <c r="AN140" s="207"/>
      <c r="AO140" s="207" t="s">
        <v>171</v>
      </c>
      <c r="AP140" s="207"/>
      <c r="AQ140" s="207" t="s">
        <v>171</v>
      </c>
      <c r="AR140" s="207"/>
      <c r="AS140" s="207"/>
      <c r="AT140" s="207" t="s">
        <v>171</v>
      </c>
      <c r="AU140" s="207"/>
      <c r="AV140" s="207"/>
      <c r="AW140" s="207" t="s">
        <v>171</v>
      </c>
      <c r="AX140" s="207"/>
      <c r="AY140" s="207"/>
      <c r="AZ140" s="207" t="s">
        <v>171</v>
      </c>
      <c r="BA140" s="207"/>
      <c r="BB140" s="207"/>
      <c r="BC140" s="206"/>
      <c r="BD140" s="206"/>
      <c r="BE140" s="206"/>
      <c r="BF140" s="206"/>
      <c r="BG140" s="192"/>
      <c r="BH140" s="192"/>
      <c r="BI140" s="192"/>
    </row>
    <row r="141" spans="1:68" ht="13.5" hidden="1" customHeight="1" x14ac:dyDescent="0.2">
      <c r="A141" s="13" t="s">
        <v>135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9"/>
      <c r="BD141" s="209"/>
      <c r="BE141" s="209"/>
      <c r="BF141" s="209"/>
      <c r="BG141" s="209"/>
      <c r="BH141" s="209"/>
      <c r="BI141" s="209"/>
    </row>
    <row r="142" spans="1:68" ht="13.5" hidden="1" customHeight="1" x14ac:dyDescent="0.2">
      <c r="A142" s="13" t="s">
        <v>138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  <c r="AO142" s="208"/>
      <c r="AP142" s="208"/>
      <c r="AQ142" s="208"/>
      <c r="AR142" s="208"/>
      <c r="AS142" s="208"/>
      <c r="AT142" s="208"/>
      <c r="AU142" s="208"/>
      <c r="AV142" s="208"/>
      <c r="AW142" s="208"/>
      <c r="AX142" s="208"/>
      <c r="AY142" s="208"/>
      <c r="AZ142" s="208"/>
      <c r="BA142" s="208"/>
      <c r="BB142" s="208"/>
      <c r="BC142" s="209"/>
      <c r="BD142" s="209"/>
      <c r="BE142" s="209"/>
      <c r="BF142" s="209"/>
      <c r="BG142" s="209"/>
      <c r="BH142" s="209"/>
      <c r="BI142" s="209"/>
    </row>
    <row r="143" spans="1:68" ht="13.5" hidden="1" customHeight="1" x14ac:dyDescent="0.2">
      <c r="A143" s="13" t="s">
        <v>139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9"/>
      <c r="BD143" s="209"/>
      <c r="BE143" s="209"/>
      <c r="BF143" s="209"/>
      <c r="BG143" s="209"/>
      <c r="BH143" s="209"/>
      <c r="BI143" s="209"/>
    </row>
    <row r="144" spans="1:68" ht="13.5" hidden="1" customHeight="1" x14ac:dyDescent="0.2">
      <c r="A144" s="13" t="s">
        <v>140</v>
      </c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9"/>
      <c r="AG144" s="209"/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9"/>
      <c r="BD144" s="209"/>
      <c r="BE144" s="209"/>
      <c r="BF144" s="209"/>
      <c r="BG144" s="209"/>
      <c r="BH144" s="209"/>
      <c r="BI144" s="209"/>
    </row>
    <row r="145" spans="1:61" ht="13.5" hidden="1" customHeight="1" x14ac:dyDescent="0.2">
      <c r="A145" s="13" t="s">
        <v>143</v>
      </c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9"/>
      <c r="BD145" s="209"/>
      <c r="BE145" s="209"/>
      <c r="BF145" s="209"/>
      <c r="BG145" s="209"/>
      <c r="BH145" s="209"/>
      <c r="BI145" s="209"/>
    </row>
    <row r="146" spans="1:61" ht="13.5" hidden="1" customHeight="1" x14ac:dyDescent="0.2">
      <c r="A146" s="13" t="s">
        <v>144</v>
      </c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9"/>
      <c r="BD146" s="209"/>
      <c r="BE146" s="209"/>
      <c r="BF146" s="209"/>
      <c r="BG146" s="209"/>
      <c r="BH146" s="209"/>
      <c r="BI146" s="209"/>
    </row>
    <row r="147" spans="1:61" ht="13.5" hidden="1" customHeight="1" x14ac:dyDescent="0.2">
      <c r="A147" s="13" t="s">
        <v>145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9"/>
      <c r="BD147" s="209"/>
      <c r="BE147" s="209"/>
      <c r="BF147" s="209"/>
      <c r="BG147" s="209"/>
      <c r="BH147" s="209"/>
      <c r="BI147" s="209"/>
    </row>
    <row r="148" spans="1:61" ht="13.5" hidden="1" customHeight="1" x14ac:dyDescent="0.2">
      <c r="A148" s="13" t="s">
        <v>146</v>
      </c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9"/>
      <c r="BD148" s="209"/>
      <c r="BE148" s="209"/>
      <c r="BF148" s="209"/>
      <c r="BG148" s="209"/>
      <c r="BH148" s="209"/>
      <c r="BI148" s="209"/>
    </row>
    <row r="149" spans="1:61" ht="13.5" hidden="1" customHeight="1" x14ac:dyDescent="0.2">
      <c r="A149" s="13" t="s">
        <v>147</v>
      </c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9"/>
      <c r="BD149" s="209"/>
      <c r="BE149" s="209"/>
      <c r="BF149" s="209"/>
      <c r="BG149" s="209"/>
      <c r="BH149" s="209"/>
      <c r="BI149" s="209"/>
    </row>
    <row r="150" spans="1:61" ht="13.5" hidden="1" customHeight="1" x14ac:dyDescent="0.2">
      <c r="A150" s="13" t="s">
        <v>141</v>
      </c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9"/>
      <c r="BD150" s="209"/>
      <c r="BE150" s="209"/>
      <c r="BF150" s="209"/>
      <c r="BG150" s="209"/>
      <c r="BH150" s="209"/>
      <c r="BI150" s="209"/>
    </row>
    <row r="151" spans="1:61" ht="13.5" hidden="1" customHeight="1" x14ac:dyDescent="0.2">
      <c r="A151" s="13" t="s">
        <v>148</v>
      </c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9"/>
      <c r="BD151" s="209"/>
      <c r="BE151" s="209"/>
      <c r="BF151" s="209"/>
      <c r="BG151" s="209"/>
      <c r="BH151" s="209"/>
      <c r="BI151" s="209"/>
    </row>
    <row r="152" spans="1:61" ht="13.5" hidden="1" customHeight="1" x14ac:dyDescent="0.2">
      <c r="A152" s="14" t="s">
        <v>85</v>
      </c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9"/>
      <c r="AP152" s="209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9"/>
      <c r="BD152" s="209"/>
      <c r="BE152" s="209"/>
      <c r="BF152" s="209"/>
      <c r="BG152" s="209"/>
      <c r="BH152" s="209"/>
      <c r="BI152" s="209"/>
    </row>
    <row r="153" spans="1:61" ht="13.5" hidden="1" customHeight="1" x14ac:dyDescent="0.2"/>
    <row r="154" spans="1:61" ht="13.5" hidden="1" customHeight="1" x14ac:dyDescent="0.2">
      <c r="A154" s="192" t="s">
        <v>90</v>
      </c>
      <c r="B154" s="206" t="s">
        <v>174</v>
      </c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 t="s">
        <v>161</v>
      </c>
      <c r="U154" s="206"/>
      <c r="V154" s="206"/>
      <c r="W154" s="206"/>
      <c r="X154" s="206"/>
      <c r="Y154" s="206"/>
      <c r="Z154" s="206"/>
      <c r="AA154" s="206"/>
      <c r="AB154" s="206"/>
      <c r="AC154" s="206" t="s">
        <v>162</v>
      </c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192" t="s">
        <v>163</v>
      </c>
      <c r="AR154" s="192"/>
      <c r="AS154" s="192"/>
      <c r="AT154" s="192" t="s">
        <v>164</v>
      </c>
      <c r="AU154" s="192"/>
      <c r="AV154" s="192"/>
      <c r="AW154" s="206" t="s">
        <v>85</v>
      </c>
      <c r="AX154" s="206"/>
      <c r="AY154" s="206"/>
      <c r="AZ154" s="206" t="s">
        <v>165</v>
      </c>
      <c r="BA154" s="206"/>
      <c r="BB154" s="206"/>
      <c r="BC154" s="206"/>
      <c r="BD154" s="192" t="s">
        <v>166</v>
      </c>
      <c r="BE154" s="192"/>
      <c r="BF154" s="192"/>
    </row>
    <row r="155" spans="1:61" ht="13.5" hidden="1" customHeight="1" x14ac:dyDescent="0.2">
      <c r="A155" s="192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 t="s">
        <v>175</v>
      </c>
      <c r="AD155" s="206"/>
      <c r="AE155" s="206"/>
      <c r="AF155" s="206"/>
      <c r="AG155" s="206"/>
      <c r="AH155" s="206"/>
      <c r="AI155" s="206"/>
      <c r="AJ155" s="206" t="s">
        <v>176</v>
      </c>
      <c r="AK155" s="206"/>
      <c r="AL155" s="206"/>
      <c r="AM155" s="206"/>
      <c r="AN155" s="206"/>
      <c r="AO155" s="206"/>
      <c r="AP155" s="206"/>
      <c r="AQ155" s="206" t="s">
        <v>168</v>
      </c>
      <c r="AR155" s="206"/>
      <c r="AS155" s="206"/>
      <c r="AT155" s="192"/>
      <c r="AU155" s="201"/>
      <c r="AV155" s="192"/>
      <c r="AW155" s="206"/>
      <c r="AX155" s="201"/>
      <c r="AY155" s="206"/>
      <c r="AZ155" s="206"/>
      <c r="BA155" s="201"/>
      <c r="BB155" s="201"/>
      <c r="BC155" s="206"/>
      <c r="BD155" s="192"/>
      <c r="BE155" s="201"/>
      <c r="BF155" s="192"/>
    </row>
    <row r="156" spans="1:61" ht="13.5" hidden="1" customHeight="1" x14ac:dyDescent="0.2">
      <c r="A156" s="192"/>
      <c r="B156" s="206" t="s">
        <v>85</v>
      </c>
      <c r="C156" s="206"/>
      <c r="D156" s="206"/>
      <c r="E156" s="206"/>
      <c r="F156" s="206"/>
      <c r="G156" s="206"/>
      <c r="H156" s="206" t="s">
        <v>169</v>
      </c>
      <c r="I156" s="206"/>
      <c r="J156" s="206"/>
      <c r="K156" s="206"/>
      <c r="L156" s="206"/>
      <c r="M156" s="206"/>
      <c r="N156" s="206" t="s">
        <v>170</v>
      </c>
      <c r="O156" s="206"/>
      <c r="P156" s="206"/>
      <c r="Q156" s="206"/>
      <c r="R156" s="206"/>
      <c r="S156" s="206"/>
      <c r="T156" s="206" t="s">
        <v>85</v>
      </c>
      <c r="U156" s="206"/>
      <c r="V156" s="206"/>
      <c r="W156" s="206" t="s">
        <v>169</v>
      </c>
      <c r="X156" s="206"/>
      <c r="Y156" s="206"/>
      <c r="Z156" s="206" t="s">
        <v>170</v>
      </c>
      <c r="AA156" s="206"/>
      <c r="AB156" s="206"/>
      <c r="AC156" s="206" t="s">
        <v>85</v>
      </c>
      <c r="AD156" s="206"/>
      <c r="AE156" s="206"/>
      <c r="AF156" s="206" t="s">
        <v>169</v>
      </c>
      <c r="AG156" s="206"/>
      <c r="AH156" s="206" t="s">
        <v>170</v>
      </c>
      <c r="AI156" s="206"/>
      <c r="AJ156" s="206" t="s">
        <v>85</v>
      </c>
      <c r="AK156" s="206"/>
      <c r="AL156" s="206"/>
      <c r="AM156" s="206" t="s">
        <v>169</v>
      </c>
      <c r="AN156" s="206"/>
      <c r="AO156" s="206" t="s">
        <v>170</v>
      </c>
      <c r="AP156" s="206"/>
      <c r="AQ156" s="206"/>
      <c r="AR156" s="206"/>
      <c r="AS156" s="206"/>
      <c r="AT156" s="192"/>
      <c r="AU156" s="192"/>
      <c r="AV156" s="192"/>
      <c r="AW156" s="206"/>
      <c r="AX156" s="206"/>
      <c r="AY156" s="206"/>
      <c r="AZ156" s="206"/>
      <c r="BA156" s="201"/>
      <c r="BB156" s="201"/>
      <c r="BC156" s="206"/>
      <c r="BD156" s="192"/>
      <c r="BE156" s="201"/>
      <c r="BF156" s="192"/>
    </row>
    <row r="157" spans="1:61" ht="13.5" hidden="1" customHeight="1" x14ac:dyDescent="0.2">
      <c r="A157" s="192"/>
      <c r="B157" s="210" t="s">
        <v>171</v>
      </c>
      <c r="C157" s="210"/>
      <c r="D157" s="210"/>
      <c r="E157" s="211" t="s">
        <v>177</v>
      </c>
      <c r="F157" s="211"/>
      <c r="G157" s="211"/>
      <c r="H157" s="210" t="s">
        <v>171</v>
      </c>
      <c r="I157" s="210"/>
      <c r="J157" s="210"/>
      <c r="K157" s="211" t="s">
        <v>177</v>
      </c>
      <c r="L157" s="211"/>
      <c r="M157" s="211"/>
      <c r="N157" s="210" t="s">
        <v>171</v>
      </c>
      <c r="O157" s="210"/>
      <c r="P157" s="210"/>
      <c r="Q157" s="211" t="s">
        <v>177</v>
      </c>
      <c r="R157" s="211"/>
      <c r="S157" s="211"/>
      <c r="T157" s="210" t="s">
        <v>171</v>
      </c>
      <c r="U157" s="210"/>
      <c r="V157" s="210"/>
      <c r="W157" s="210" t="s">
        <v>171</v>
      </c>
      <c r="X157" s="210"/>
      <c r="Y157" s="210"/>
      <c r="Z157" s="210" t="s">
        <v>171</v>
      </c>
      <c r="AA157" s="210"/>
      <c r="AB157" s="210"/>
      <c r="AC157" s="210" t="s">
        <v>171</v>
      </c>
      <c r="AD157" s="210"/>
      <c r="AE157" s="210"/>
      <c r="AF157" s="210" t="s">
        <v>171</v>
      </c>
      <c r="AG157" s="210"/>
      <c r="AH157" s="210" t="s">
        <v>171</v>
      </c>
      <c r="AI157" s="210"/>
      <c r="AJ157" s="210" t="s">
        <v>171</v>
      </c>
      <c r="AK157" s="210"/>
      <c r="AL157" s="210"/>
      <c r="AM157" s="210" t="s">
        <v>171</v>
      </c>
      <c r="AN157" s="210"/>
      <c r="AO157" s="210" t="s">
        <v>171</v>
      </c>
      <c r="AP157" s="210"/>
      <c r="AQ157" s="210" t="s">
        <v>171</v>
      </c>
      <c r="AR157" s="210"/>
      <c r="AS157" s="210"/>
      <c r="AT157" s="210" t="s">
        <v>171</v>
      </c>
      <c r="AU157" s="210"/>
      <c r="AV157" s="210"/>
      <c r="AW157" s="210" t="s">
        <v>171</v>
      </c>
      <c r="AX157" s="210"/>
      <c r="AY157" s="210"/>
      <c r="AZ157" s="206"/>
      <c r="BA157" s="206"/>
      <c r="BB157" s="206"/>
      <c r="BC157" s="206"/>
      <c r="BD157" s="192"/>
      <c r="BE157" s="192"/>
      <c r="BF157" s="192"/>
    </row>
    <row r="158" spans="1:61" ht="13.5" hidden="1" customHeight="1" x14ac:dyDescent="0.2">
      <c r="A158" s="5" t="s">
        <v>135</v>
      </c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</row>
    <row r="159" spans="1:61" ht="13.5" hidden="1" customHeight="1" x14ac:dyDescent="0.2">
      <c r="A159" s="5" t="s">
        <v>138</v>
      </c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</row>
    <row r="160" spans="1:61" ht="13.5" hidden="1" customHeight="1" x14ac:dyDescent="0.2">
      <c r="A160" s="5" t="s">
        <v>139</v>
      </c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</row>
    <row r="161" spans="1:59" ht="13.5" hidden="1" customHeight="1" x14ac:dyDescent="0.2">
      <c r="A161" s="5" t="s">
        <v>140</v>
      </c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</row>
    <row r="162" spans="1:59" ht="13.5" hidden="1" customHeight="1" x14ac:dyDescent="0.2">
      <c r="A162" s="5" t="s">
        <v>143</v>
      </c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</row>
    <row r="163" spans="1:59" ht="13.5" hidden="1" customHeight="1" x14ac:dyDescent="0.2">
      <c r="A163" s="12" t="s">
        <v>85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</row>
    <row r="164" spans="1:59" ht="13.5" hidden="1" customHeight="1" x14ac:dyDescent="0.2"/>
    <row r="165" spans="1:59" ht="13.5" hidden="1" customHeight="1" x14ac:dyDescent="0.2">
      <c r="A165" s="192" t="s">
        <v>90</v>
      </c>
      <c r="B165" s="206" t="s">
        <v>178</v>
      </c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 t="s">
        <v>161</v>
      </c>
      <c r="U165" s="206"/>
      <c r="V165" s="206"/>
      <c r="W165" s="206"/>
      <c r="X165" s="206"/>
      <c r="Y165" s="206"/>
      <c r="Z165" s="206"/>
      <c r="AA165" s="206"/>
      <c r="AB165" s="206"/>
      <c r="AC165" s="206" t="s">
        <v>162</v>
      </c>
      <c r="AD165" s="206"/>
      <c r="AE165" s="206"/>
      <c r="AF165" s="206"/>
      <c r="AG165" s="206"/>
      <c r="AH165" s="206"/>
      <c r="AI165" s="206"/>
      <c r="AJ165" s="192" t="s">
        <v>163</v>
      </c>
      <c r="AK165" s="192"/>
      <c r="AL165" s="192"/>
      <c r="AM165" s="192" t="s">
        <v>164</v>
      </c>
      <c r="AN165" s="192"/>
      <c r="AO165" s="192"/>
      <c r="AP165" s="206" t="s">
        <v>85</v>
      </c>
      <c r="AQ165" s="206"/>
      <c r="AR165" s="206"/>
      <c r="AS165" s="206" t="s">
        <v>165</v>
      </c>
      <c r="AT165" s="206"/>
      <c r="AU165" s="206"/>
      <c r="AV165" s="206"/>
      <c r="AW165" s="192" t="s">
        <v>166</v>
      </c>
      <c r="AX165" s="192"/>
      <c r="AY165" s="192"/>
      <c r="AZ165" s="7"/>
      <c r="BA165" s="2"/>
      <c r="BB165" s="2"/>
      <c r="BC165" s="6"/>
      <c r="BD165" s="6"/>
      <c r="BE165" s="2"/>
      <c r="BF165" s="6"/>
      <c r="BG165" s="2"/>
    </row>
    <row r="166" spans="1:59" ht="13.5" hidden="1" customHeight="1" x14ac:dyDescent="0.2">
      <c r="A166" s="192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 t="s">
        <v>176</v>
      </c>
      <c r="AD166" s="206"/>
      <c r="AE166" s="206"/>
      <c r="AF166" s="206"/>
      <c r="AG166" s="206"/>
      <c r="AH166" s="206"/>
      <c r="AI166" s="206"/>
      <c r="AJ166" s="206" t="s">
        <v>168</v>
      </c>
      <c r="AK166" s="206"/>
      <c r="AL166" s="206"/>
      <c r="AM166" s="192"/>
      <c r="AN166" s="201"/>
      <c r="AO166" s="192"/>
      <c r="AP166" s="206"/>
      <c r="AQ166" s="201"/>
      <c r="AR166" s="206"/>
      <c r="AS166" s="206"/>
      <c r="AT166" s="201"/>
      <c r="AU166" s="201"/>
      <c r="AV166" s="206"/>
      <c r="AW166" s="192"/>
      <c r="AX166" s="201"/>
      <c r="AY166" s="192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 x14ac:dyDescent="0.2">
      <c r="A167" s="192"/>
      <c r="B167" s="206" t="s">
        <v>85</v>
      </c>
      <c r="C167" s="206"/>
      <c r="D167" s="206"/>
      <c r="E167" s="206"/>
      <c r="F167" s="206"/>
      <c r="G167" s="206"/>
      <c r="H167" s="206" t="s">
        <v>169</v>
      </c>
      <c r="I167" s="206"/>
      <c r="J167" s="206"/>
      <c r="K167" s="206"/>
      <c r="L167" s="206"/>
      <c r="M167" s="206"/>
      <c r="N167" s="206" t="s">
        <v>170</v>
      </c>
      <c r="O167" s="206"/>
      <c r="P167" s="206"/>
      <c r="Q167" s="206"/>
      <c r="R167" s="206"/>
      <c r="S167" s="206"/>
      <c r="T167" s="206" t="s">
        <v>85</v>
      </c>
      <c r="U167" s="206"/>
      <c r="V167" s="206"/>
      <c r="W167" s="206" t="s">
        <v>169</v>
      </c>
      <c r="X167" s="206"/>
      <c r="Y167" s="206"/>
      <c r="Z167" s="206" t="s">
        <v>170</v>
      </c>
      <c r="AA167" s="206"/>
      <c r="AB167" s="206"/>
      <c r="AC167" s="206" t="s">
        <v>85</v>
      </c>
      <c r="AD167" s="206"/>
      <c r="AE167" s="206"/>
      <c r="AF167" s="206" t="s">
        <v>169</v>
      </c>
      <c r="AG167" s="206"/>
      <c r="AH167" s="206" t="s">
        <v>170</v>
      </c>
      <c r="AI167" s="206"/>
      <c r="AJ167" s="206"/>
      <c r="AK167" s="206"/>
      <c r="AL167" s="206"/>
      <c r="AM167" s="192"/>
      <c r="AN167" s="192"/>
      <c r="AO167" s="192"/>
      <c r="AP167" s="206"/>
      <c r="AQ167" s="206"/>
      <c r="AR167" s="206"/>
      <c r="AS167" s="206"/>
      <c r="AT167" s="201"/>
      <c r="AU167" s="201"/>
      <c r="AV167" s="206"/>
      <c r="AW167" s="192"/>
      <c r="AX167" s="201"/>
      <c r="AY167" s="192"/>
      <c r="AZ167" s="6"/>
      <c r="BA167" s="2"/>
      <c r="BB167" s="2"/>
      <c r="BC167" s="6"/>
      <c r="BD167" s="2"/>
      <c r="BE167" s="2"/>
      <c r="BF167" s="6"/>
      <c r="BG167" s="2"/>
    </row>
    <row r="168" spans="1:59" ht="13.5" hidden="1" customHeight="1" x14ac:dyDescent="0.2">
      <c r="A168" s="192"/>
      <c r="B168" s="210" t="s">
        <v>171</v>
      </c>
      <c r="C168" s="210"/>
      <c r="D168" s="210"/>
      <c r="E168" s="211" t="s">
        <v>177</v>
      </c>
      <c r="F168" s="211"/>
      <c r="G168" s="211"/>
      <c r="H168" s="210" t="s">
        <v>171</v>
      </c>
      <c r="I168" s="210"/>
      <c r="J168" s="210"/>
      <c r="K168" s="211" t="s">
        <v>177</v>
      </c>
      <c r="L168" s="211"/>
      <c r="M168" s="211"/>
      <c r="N168" s="210" t="s">
        <v>171</v>
      </c>
      <c r="O168" s="210"/>
      <c r="P168" s="210"/>
      <c r="Q168" s="211" t="s">
        <v>177</v>
      </c>
      <c r="R168" s="211"/>
      <c r="S168" s="211"/>
      <c r="T168" s="210" t="s">
        <v>171</v>
      </c>
      <c r="U168" s="210"/>
      <c r="V168" s="210"/>
      <c r="W168" s="210" t="s">
        <v>171</v>
      </c>
      <c r="X168" s="210"/>
      <c r="Y168" s="210"/>
      <c r="Z168" s="210" t="s">
        <v>171</v>
      </c>
      <c r="AA168" s="210"/>
      <c r="AB168" s="210"/>
      <c r="AC168" s="210" t="s">
        <v>171</v>
      </c>
      <c r="AD168" s="210"/>
      <c r="AE168" s="210"/>
      <c r="AF168" s="210" t="s">
        <v>171</v>
      </c>
      <c r="AG168" s="210"/>
      <c r="AH168" s="210" t="s">
        <v>171</v>
      </c>
      <c r="AI168" s="210"/>
      <c r="AJ168" s="210" t="s">
        <v>171</v>
      </c>
      <c r="AK168" s="210"/>
      <c r="AL168" s="210"/>
      <c r="AM168" s="210" t="s">
        <v>171</v>
      </c>
      <c r="AN168" s="210"/>
      <c r="AO168" s="210"/>
      <c r="AP168" s="210" t="s">
        <v>171</v>
      </c>
      <c r="AQ168" s="210"/>
      <c r="AR168" s="210"/>
      <c r="AS168" s="206"/>
      <c r="AT168" s="206"/>
      <c r="AU168" s="206"/>
      <c r="AV168" s="206"/>
      <c r="AW168" s="192"/>
      <c r="AX168" s="192"/>
      <c r="AY168" s="192"/>
      <c r="AZ168" s="6"/>
      <c r="BA168" s="2"/>
      <c r="BB168" s="2"/>
      <c r="BC168" s="6"/>
      <c r="BD168" s="2"/>
      <c r="BE168" s="2"/>
      <c r="BF168" s="6"/>
      <c r="BG168" s="2"/>
    </row>
    <row r="169" spans="1:59" ht="13.5" hidden="1" customHeight="1" x14ac:dyDescent="0.2">
      <c r="A169" s="5" t="s">
        <v>135</v>
      </c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 x14ac:dyDescent="0.2">
      <c r="A170" s="5" t="s">
        <v>138</v>
      </c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2">
      <c r="A171" s="5" t="s">
        <v>139</v>
      </c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 x14ac:dyDescent="0.2">
      <c r="A172" s="5" t="s">
        <v>140</v>
      </c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6"/>
      <c r="BA172" s="2"/>
      <c r="BB172" s="2"/>
      <c r="BC172" s="6"/>
      <c r="BD172" s="6"/>
      <c r="BE172" s="2"/>
      <c r="BF172" s="6"/>
      <c r="BG172" s="2"/>
    </row>
    <row r="173" spans="1:59" ht="13.5" hidden="1" customHeight="1" x14ac:dyDescent="0.2">
      <c r="A173" s="5" t="s">
        <v>143</v>
      </c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6"/>
      <c r="BA173" s="2"/>
      <c r="BB173" s="2"/>
      <c r="BC173" s="6"/>
      <c r="BD173" s="6"/>
      <c r="BE173" s="2"/>
      <c r="BF173" s="6"/>
      <c r="BG173" s="2"/>
    </row>
    <row r="174" spans="1:59" ht="13.5" hidden="1" customHeight="1" x14ac:dyDescent="0.2">
      <c r="A174" s="12" t="s">
        <v>85</v>
      </c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6"/>
      <c r="BA174" s="2"/>
      <c r="BB174" s="2"/>
      <c r="BC174" s="6"/>
      <c r="BD174" s="6"/>
      <c r="BE174" s="2"/>
      <c r="BF174" s="6"/>
      <c r="BG174" s="2"/>
    </row>
  </sheetData>
  <mergeCells count="1997">
    <mergeCell ref="Z9:Z10"/>
    <mergeCell ref="AK15:AK16"/>
    <mergeCell ref="H15:H16"/>
    <mergeCell ref="AV127:AW127"/>
    <mergeCell ref="AX127:AZ127"/>
    <mergeCell ref="BA127:BC127"/>
    <mergeCell ref="BD127:BF127"/>
    <mergeCell ref="BG127:BI127"/>
    <mergeCell ref="BJ127:BM127"/>
    <mergeCell ref="BN127:BP127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B126:D126"/>
    <mergeCell ref="E126:G126"/>
    <mergeCell ref="H126:J126"/>
    <mergeCell ref="BD126:BF126"/>
    <mergeCell ref="BG126:BI126"/>
    <mergeCell ref="AH174:AI174"/>
    <mergeCell ref="B174:D174"/>
    <mergeCell ref="E174:G174"/>
    <mergeCell ref="H174:J174"/>
    <mergeCell ref="K174:M174"/>
    <mergeCell ref="N174:P174"/>
    <mergeCell ref="Q174:S174"/>
    <mergeCell ref="AJ174:AL174"/>
    <mergeCell ref="AM174:AO174"/>
    <mergeCell ref="AP174:AR174"/>
    <mergeCell ref="AS174:AV174"/>
    <mergeCell ref="AW174:AY174"/>
    <mergeCell ref="T174:V174"/>
    <mergeCell ref="W174:Y174"/>
    <mergeCell ref="Z174:AB174"/>
    <mergeCell ref="AC174:AE174"/>
    <mergeCell ref="AF174:AG174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AS173:AV173"/>
    <mergeCell ref="AW173:AY173"/>
    <mergeCell ref="B172:D172"/>
    <mergeCell ref="E172:G172"/>
    <mergeCell ref="H172:J172"/>
    <mergeCell ref="K172:M172"/>
    <mergeCell ref="N172:P172"/>
    <mergeCell ref="Q172:S172"/>
    <mergeCell ref="T172:V172"/>
    <mergeCell ref="W172:Y172"/>
    <mergeCell ref="Z172:AB172"/>
    <mergeCell ref="AC172:AE172"/>
    <mergeCell ref="AF172:AG172"/>
    <mergeCell ref="AH172:AI172"/>
    <mergeCell ref="AJ172:AL172"/>
    <mergeCell ref="AM172:AO172"/>
    <mergeCell ref="AP172:AR172"/>
    <mergeCell ref="AS172:AV172"/>
    <mergeCell ref="AW172:AY172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AS171:AV171"/>
    <mergeCell ref="AW171:AY171"/>
    <mergeCell ref="AS169:AV169"/>
    <mergeCell ref="AW169:AY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AJ168:AL168"/>
    <mergeCell ref="AM168:AO168"/>
    <mergeCell ref="AP168:AR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165:A168"/>
    <mergeCell ref="B165:S166"/>
    <mergeCell ref="T165:AB166"/>
    <mergeCell ref="AC165:AI165"/>
    <mergeCell ref="AJ165:AL165"/>
    <mergeCell ref="AM165:AO167"/>
    <mergeCell ref="Z167:AB167"/>
    <mergeCell ref="AC167:AE167"/>
    <mergeCell ref="AF167:AG167"/>
    <mergeCell ref="AH167:AI167"/>
    <mergeCell ref="AP165:AR167"/>
    <mergeCell ref="AS165:AV168"/>
    <mergeCell ref="AW165:AY168"/>
    <mergeCell ref="AC166:AI166"/>
    <mergeCell ref="AJ166:AL167"/>
    <mergeCell ref="B167:G167"/>
    <mergeCell ref="H167:M167"/>
    <mergeCell ref="N167:S167"/>
    <mergeCell ref="T167:V167"/>
    <mergeCell ref="W167: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W162:AY162"/>
    <mergeCell ref="AZ162:BC162"/>
    <mergeCell ref="BD162:BF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Z163:BC163"/>
    <mergeCell ref="BD163:BF163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M162:AN162"/>
    <mergeCell ref="AO162:AP162"/>
    <mergeCell ref="AQ162:AS162"/>
    <mergeCell ref="AT162:AV162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T157:V157"/>
    <mergeCell ref="W157:Y157"/>
    <mergeCell ref="Z157:AB157"/>
    <mergeCell ref="AC157:AE157"/>
    <mergeCell ref="AF157:AG157"/>
    <mergeCell ref="AH157:AI157"/>
    <mergeCell ref="AO157:AP157"/>
    <mergeCell ref="AQ157:AS157"/>
    <mergeCell ref="AT157:AV157"/>
    <mergeCell ref="AW157:AY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W158:AY158"/>
    <mergeCell ref="A154:A157"/>
    <mergeCell ref="B154:S155"/>
    <mergeCell ref="T154:AB155"/>
    <mergeCell ref="AC154:AP154"/>
    <mergeCell ref="AQ154:AS154"/>
    <mergeCell ref="AT154:AV156"/>
    <mergeCell ref="B156:G156"/>
    <mergeCell ref="H156:M156"/>
    <mergeCell ref="N156:S156"/>
    <mergeCell ref="T156:V156"/>
    <mergeCell ref="AW154:AY156"/>
    <mergeCell ref="AZ154:BC157"/>
    <mergeCell ref="BD154:BF157"/>
    <mergeCell ref="AC155:AI155"/>
    <mergeCell ref="AJ155:AP155"/>
    <mergeCell ref="AQ155:AS156"/>
    <mergeCell ref="AM156:AN156"/>
    <mergeCell ref="AO156:AP156"/>
    <mergeCell ref="AJ157:AL157"/>
    <mergeCell ref="AM157:AN157"/>
    <mergeCell ref="W156:Y156"/>
    <mergeCell ref="Z156:AB156"/>
    <mergeCell ref="AC156:AE156"/>
    <mergeCell ref="AF156:AG156"/>
    <mergeCell ref="AH156:AI156"/>
    <mergeCell ref="AJ156:AL156"/>
    <mergeCell ref="B157:D157"/>
    <mergeCell ref="E157:G157"/>
    <mergeCell ref="H157:J157"/>
    <mergeCell ref="K157:M157"/>
    <mergeCell ref="N157:P157"/>
    <mergeCell ref="Q157:S157"/>
    <mergeCell ref="AW151:AY151"/>
    <mergeCell ref="AZ151:BB151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2:AY152"/>
    <mergeCell ref="AZ152:BB152"/>
    <mergeCell ref="BC152:BF152"/>
    <mergeCell ref="BG152:BI152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M140:AN140"/>
    <mergeCell ref="AO140:AP140"/>
    <mergeCell ref="AQ140:AS140"/>
    <mergeCell ref="AT140:AV140"/>
    <mergeCell ref="AW140:AY140"/>
    <mergeCell ref="AZ140:BB140"/>
    <mergeCell ref="A136:BE136"/>
    <mergeCell ref="BF136:BL136"/>
    <mergeCell ref="AM135:AN135"/>
    <mergeCell ref="AO135:AP135"/>
    <mergeCell ref="AQ135:AS135"/>
    <mergeCell ref="A137:A140"/>
    <mergeCell ref="B137:S138"/>
    <mergeCell ref="T137:AB138"/>
    <mergeCell ref="AC137:AP137"/>
    <mergeCell ref="AQ137:AV137"/>
    <mergeCell ref="AW137:AY139"/>
    <mergeCell ref="B139:G139"/>
    <mergeCell ref="H139:M139"/>
    <mergeCell ref="N139:S139"/>
    <mergeCell ref="T139:V139"/>
    <mergeCell ref="AZ137:BB139"/>
    <mergeCell ref="BC137:BF140"/>
    <mergeCell ref="BG137:BI140"/>
    <mergeCell ref="AC138:AI138"/>
    <mergeCell ref="AJ138:AP138"/>
    <mergeCell ref="AQ138:AS139"/>
    <mergeCell ref="AT138:AV139"/>
    <mergeCell ref="AM139:AN139"/>
    <mergeCell ref="AO139:AP139"/>
    <mergeCell ref="AJ140:AL140"/>
    <mergeCell ref="W139:Y139"/>
    <mergeCell ref="Z139:AB139"/>
    <mergeCell ref="AC139:AE139"/>
    <mergeCell ref="AF139:AG139"/>
    <mergeCell ref="AH139:AI139"/>
    <mergeCell ref="AJ139:AL139"/>
    <mergeCell ref="B140:D140"/>
    <mergeCell ref="BG134:BI134"/>
    <mergeCell ref="BJ134:BM134"/>
    <mergeCell ref="BN134:BP134"/>
    <mergeCell ref="B135:D135"/>
    <mergeCell ref="E135:G135"/>
    <mergeCell ref="H135:J135"/>
    <mergeCell ref="K135:M135"/>
    <mergeCell ref="N135:P135"/>
    <mergeCell ref="Q135:S135"/>
    <mergeCell ref="T135:V135"/>
    <mergeCell ref="AT135:AU135"/>
    <mergeCell ref="AV135:AW135"/>
    <mergeCell ref="AX135:AZ135"/>
    <mergeCell ref="W135:Y135"/>
    <mergeCell ref="Z135:AB135"/>
    <mergeCell ref="AC135:AE135"/>
    <mergeCell ref="AF135:AG135"/>
    <mergeCell ref="AH135:AI135"/>
    <mergeCell ref="AJ135:AL135"/>
    <mergeCell ref="BA135:BC135"/>
    <mergeCell ref="BD135:BF135"/>
    <mergeCell ref="BG135:BI135"/>
    <mergeCell ref="BJ135:BM135"/>
    <mergeCell ref="BN135:BP135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4:AW134"/>
    <mergeCell ref="AX134:AZ134"/>
    <mergeCell ref="BA134:BC134"/>
    <mergeCell ref="BD134:BF134"/>
    <mergeCell ref="BG132:BI132"/>
    <mergeCell ref="BJ132:BM132"/>
    <mergeCell ref="BN132:BP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J133:BM133"/>
    <mergeCell ref="BN133:BP133"/>
    <mergeCell ref="B132:D132"/>
    <mergeCell ref="E132:G132"/>
    <mergeCell ref="H132:J132"/>
    <mergeCell ref="K132:M132"/>
    <mergeCell ref="N132:P132"/>
    <mergeCell ref="AV130:AW130"/>
    <mergeCell ref="AX130:AZ130"/>
    <mergeCell ref="BA130:BC130"/>
    <mergeCell ref="BD130:BF130"/>
    <mergeCell ref="BG130:BI130"/>
    <mergeCell ref="BJ130:BM130"/>
    <mergeCell ref="BN130:BP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J131:BM131"/>
    <mergeCell ref="BN131:BP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BD128:BF128"/>
    <mergeCell ref="H128:J128"/>
    <mergeCell ref="K128:M128"/>
    <mergeCell ref="N128:P128"/>
    <mergeCell ref="Q128:S128"/>
    <mergeCell ref="T128:V128"/>
    <mergeCell ref="AV128:AW128"/>
    <mergeCell ref="AX128:AZ128"/>
    <mergeCell ref="W128:Y128"/>
    <mergeCell ref="Z128:AB128"/>
    <mergeCell ref="AC128:AE128"/>
    <mergeCell ref="AF128:AG128"/>
    <mergeCell ref="AH128:AI128"/>
    <mergeCell ref="AJ128:AL128"/>
    <mergeCell ref="T129:V129"/>
    <mergeCell ref="BA128:BC128"/>
    <mergeCell ref="BG128:BI128"/>
    <mergeCell ref="BJ128:BM128"/>
    <mergeCell ref="BN128:BP128"/>
    <mergeCell ref="AM128:AN128"/>
    <mergeCell ref="AO128:AP128"/>
    <mergeCell ref="AQ128:AS128"/>
    <mergeCell ref="AT128:AU128"/>
    <mergeCell ref="B129:D129"/>
    <mergeCell ref="E129:G129"/>
    <mergeCell ref="H129:J129"/>
    <mergeCell ref="K129:M129"/>
    <mergeCell ref="N129:P129"/>
    <mergeCell ref="Q129:S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BJ129:BM129"/>
    <mergeCell ref="BN129:BP129"/>
    <mergeCell ref="B128:D128"/>
    <mergeCell ref="E128:G128"/>
    <mergeCell ref="BJ126:BM126"/>
    <mergeCell ref="BN126:BP126"/>
    <mergeCell ref="AX125:AZ125"/>
    <mergeCell ref="BA125:BC125"/>
    <mergeCell ref="BD125:BF125"/>
    <mergeCell ref="BG125:BI125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AV126:AW126"/>
    <mergeCell ref="AX126:AZ126"/>
    <mergeCell ref="BA126:BC126"/>
    <mergeCell ref="AM124:AN124"/>
    <mergeCell ref="AO124:AP124"/>
    <mergeCell ref="AQ124:AS124"/>
    <mergeCell ref="AT124:AU124"/>
    <mergeCell ref="AV124:AW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J125:AL125"/>
    <mergeCell ref="AM125:AN125"/>
    <mergeCell ref="AO125:AP125"/>
    <mergeCell ref="AQ125:AS125"/>
    <mergeCell ref="AT125:AU125"/>
    <mergeCell ref="AV125:AW125"/>
    <mergeCell ref="H116:Q116"/>
    <mergeCell ref="Z116:AP116"/>
    <mergeCell ref="AS116:BF116"/>
    <mergeCell ref="H118:Q118"/>
    <mergeCell ref="Z118:AP118"/>
    <mergeCell ref="AS118:BB118"/>
    <mergeCell ref="A120:BA120"/>
    <mergeCell ref="A121:BL121"/>
    <mergeCell ref="A122:A125"/>
    <mergeCell ref="B122:S123"/>
    <mergeCell ref="T122:AB123"/>
    <mergeCell ref="AC122:AW122"/>
    <mergeCell ref="AX122:BC122"/>
    <mergeCell ref="BD122:BF124"/>
    <mergeCell ref="BG122:BI124"/>
    <mergeCell ref="BJ122:BM125"/>
    <mergeCell ref="BN122:BP125"/>
    <mergeCell ref="AC123:AI123"/>
    <mergeCell ref="AJ123:AP123"/>
    <mergeCell ref="AQ123:AW123"/>
    <mergeCell ref="AX123:AZ124"/>
    <mergeCell ref="BA123:BC124"/>
    <mergeCell ref="AC124:AE124"/>
    <mergeCell ref="AF124:AG124"/>
    <mergeCell ref="AH124:AI124"/>
    <mergeCell ref="AJ124:AL124"/>
    <mergeCell ref="B124:G124"/>
    <mergeCell ref="H124:M124"/>
    <mergeCell ref="N124:S124"/>
    <mergeCell ref="T124:V124"/>
    <mergeCell ref="W124:Y124"/>
    <mergeCell ref="Z124:AB124"/>
    <mergeCell ref="AU107:AU112"/>
    <mergeCell ref="AV107:AV112"/>
    <mergeCell ref="AK107:AK112"/>
    <mergeCell ref="AL107:AL112"/>
    <mergeCell ref="AM107:AM112"/>
    <mergeCell ref="AN107:AN112"/>
    <mergeCell ref="AO107:AO112"/>
    <mergeCell ref="AW107:AW112"/>
    <mergeCell ref="AX107:AX112"/>
    <mergeCell ref="AY107:AY112"/>
    <mergeCell ref="AZ107:AZ112"/>
    <mergeCell ref="BA107:BA112"/>
    <mergeCell ref="A114:F114"/>
    <mergeCell ref="H114:W114"/>
    <mergeCell ref="Z114:AF114"/>
    <mergeCell ref="AS114:BL114"/>
    <mergeCell ref="AQ107:AQ112"/>
    <mergeCell ref="W107:W112"/>
    <mergeCell ref="X107:X112"/>
    <mergeCell ref="Y107:Y112"/>
    <mergeCell ref="Z107:Z112"/>
    <mergeCell ref="AA107:AA112"/>
    <mergeCell ref="AB107:AB112"/>
    <mergeCell ref="AC107:AC112"/>
    <mergeCell ref="AD107:AD112"/>
    <mergeCell ref="AP107:AP112"/>
    <mergeCell ref="AE107:AE112"/>
    <mergeCell ref="AF107:AF112"/>
    <mergeCell ref="AG107:AG112"/>
    <mergeCell ref="AH107:AH112"/>
    <mergeCell ref="AI107:AI112"/>
    <mergeCell ref="AR107:AR112"/>
    <mergeCell ref="AS107:AS112"/>
    <mergeCell ref="AW100:AW105"/>
    <mergeCell ref="AX100:AX105"/>
    <mergeCell ref="AY100:AY105"/>
    <mergeCell ref="AZ100:AZ105"/>
    <mergeCell ref="BA100:BA105"/>
    <mergeCell ref="B106:BA106"/>
    <mergeCell ref="AQ100:AQ105"/>
    <mergeCell ref="AR100:AR105"/>
    <mergeCell ref="AS100:AS105"/>
    <mergeCell ref="AT100:AT105"/>
    <mergeCell ref="A107:A112"/>
    <mergeCell ref="B107:B112"/>
    <mergeCell ref="C107:C112"/>
    <mergeCell ref="D107:D112"/>
    <mergeCell ref="E107:E112"/>
    <mergeCell ref="F107:F112"/>
    <mergeCell ref="G107:G112"/>
    <mergeCell ref="H107:H112"/>
    <mergeCell ref="I107:I112"/>
    <mergeCell ref="J107:J112"/>
    <mergeCell ref="K107:K112"/>
    <mergeCell ref="L107:L112"/>
    <mergeCell ref="M107:M112"/>
    <mergeCell ref="N107:N112"/>
    <mergeCell ref="O107:O112"/>
    <mergeCell ref="P107:P112"/>
    <mergeCell ref="Q107:Q112"/>
    <mergeCell ref="R107:R112"/>
    <mergeCell ref="S107:S112"/>
    <mergeCell ref="AT107:AT112"/>
    <mergeCell ref="T107:T112"/>
    <mergeCell ref="U107:U112"/>
    <mergeCell ref="V107:V112"/>
    <mergeCell ref="W100:W105"/>
    <mergeCell ref="X100:X105"/>
    <mergeCell ref="Y100:Y105"/>
    <mergeCell ref="Z100:Z105"/>
    <mergeCell ref="AA100:AA105"/>
    <mergeCell ref="AB100:AB105"/>
    <mergeCell ref="AC100:AC105"/>
    <mergeCell ref="AD100:AD105"/>
    <mergeCell ref="AE100:AE105"/>
    <mergeCell ref="AF100:AF105"/>
    <mergeCell ref="AG100:AG105"/>
    <mergeCell ref="AH100:AH105"/>
    <mergeCell ref="AI100:AI105"/>
    <mergeCell ref="AJ100:AJ105"/>
    <mergeCell ref="AJ107:AJ112"/>
    <mergeCell ref="AU100:AU105"/>
    <mergeCell ref="AV100:AV105"/>
    <mergeCell ref="AK100:AK105"/>
    <mergeCell ref="AL100:AL105"/>
    <mergeCell ref="AM100:AM105"/>
    <mergeCell ref="AN100:AN105"/>
    <mergeCell ref="AO100:AO105"/>
    <mergeCell ref="AP100:AP105"/>
    <mergeCell ref="AW93:AW98"/>
    <mergeCell ref="AX93:AX98"/>
    <mergeCell ref="AY93:AY98"/>
    <mergeCell ref="AZ93:AZ98"/>
    <mergeCell ref="BA93:BA98"/>
    <mergeCell ref="B99:BA99"/>
    <mergeCell ref="AQ93:AQ98"/>
    <mergeCell ref="AR93:AR98"/>
    <mergeCell ref="AS93:AS98"/>
    <mergeCell ref="AT93:AT98"/>
    <mergeCell ref="R100:R105"/>
    <mergeCell ref="S100:S105"/>
    <mergeCell ref="T100:T105"/>
    <mergeCell ref="U100:U105"/>
    <mergeCell ref="V100:V105"/>
    <mergeCell ref="W93:W98"/>
    <mergeCell ref="X93:X98"/>
    <mergeCell ref="Y93:Y98"/>
    <mergeCell ref="Z93:Z98"/>
    <mergeCell ref="AA93:AA98"/>
    <mergeCell ref="AB93:AB98"/>
    <mergeCell ref="AC93:AC98"/>
    <mergeCell ref="AD93:AD98"/>
    <mergeCell ref="AE93:AE98"/>
    <mergeCell ref="A100:A105"/>
    <mergeCell ref="B100:B105"/>
    <mergeCell ref="C100:C105"/>
    <mergeCell ref="D100:D105"/>
    <mergeCell ref="E100:E105"/>
    <mergeCell ref="F100:F105"/>
    <mergeCell ref="G100:G105"/>
    <mergeCell ref="H100:H105"/>
    <mergeCell ref="I100:I105"/>
    <mergeCell ref="J100:J105"/>
    <mergeCell ref="K100:K105"/>
    <mergeCell ref="L100:L105"/>
    <mergeCell ref="M100:M105"/>
    <mergeCell ref="N100:N105"/>
    <mergeCell ref="O100:O105"/>
    <mergeCell ref="P100:P105"/>
    <mergeCell ref="Q100:Q105"/>
    <mergeCell ref="AF93:AF98"/>
    <mergeCell ref="AG93:AG98"/>
    <mergeCell ref="AH93:AH98"/>
    <mergeCell ref="AI93:AI98"/>
    <mergeCell ref="AJ93:AJ98"/>
    <mergeCell ref="AU93:AU98"/>
    <mergeCell ref="AV93:AV98"/>
    <mergeCell ref="AK93:AK98"/>
    <mergeCell ref="AL93:AL98"/>
    <mergeCell ref="AM93:AM98"/>
    <mergeCell ref="AN93:AN98"/>
    <mergeCell ref="AO93:AO98"/>
    <mergeCell ref="AP93:AP98"/>
    <mergeCell ref="AW86:AW91"/>
    <mergeCell ref="AX86:AX91"/>
    <mergeCell ref="AY86:AY91"/>
    <mergeCell ref="AZ86:AZ91"/>
    <mergeCell ref="BA86:BA91"/>
    <mergeCell ref="B92:BA92"/>
    <mergeCell ref="AQ86:AQ91"/>
    <mergeCell ref="AR86:AR91"/>
    <mergeCell ref="AS86:AS91"/>
    <mergeCell ref="AT86:AT91"/>
    <mergeCell ref="A93:A98"/>
    <mergeCell ref="B93:B98"/>
    <mergeCell ref="C93:C98"/>
    <mergeCell ref="D93:D98"/>
    <mergeCell ref="E93:E98"/>
    <mergeCell ref="F93:F98"/>
    <mergeCell ref="G93:G98"/>
    <mergeCell ref="H93:H98"/>
    <mergeCell ref="I93:I98"/>
    <mergeCell ref="J93:J98"/>
    <mergeCell ref="K93:K98"/>
    <mergeCell ref="L93:L98"/>
    <mergeCell ref="M93:M98"/>
    <mergeCell ref="N93:N98"/>
    <mergeCell ref="O93:O98"/>
    <mergeCell ref="P93:P98"/>
    <mergeCell ref="Q93:Q98"/>
    <mergeCell ref="R93:R98"/>
    <mergeCell ref="S93:S98"/>
    <mergeCell ref="T93:T98"/>
    <mergeCell ref="U93:U98"/>
    <mergeCell ref="V93:V98"/>
    <mergeCell ref="W86:W91"/>
    <mergeCell ref="X86:X91"/>
    <mergeCell ref="Y86:Y91"/>
    <mergeCell ref="Z86:Z91"/>
    <mergeCell ref="AA86:AA91"/>
    <mergeCell ref="AB86:AB91"/>
    <mergeCell ref="AC86:AC91"/>
    <mergeCell ref="AD86:AD91"/>
    <mergeCell ref="AE86:AE91"/>
    <mergeCell ref="AF86:AF91"/>
    <mergeCell ref="AG86:AG91"/>
    <mergeCell ref="AH86:AH91"/>
    <mergeCell ref="AI86:AI91"/>
    <mergeCell ref="AJ86:AJ91"/>
    <mergeCell ref="AU86:AU91"/>
    <mergeCell ref="AV86:AV91"/>
    <mergeCell ref="AK86:AK91"/>
    <mergeCell ref="AL86:AL91"/>
    <mergeCell ref="AM86:AM91"/>
    <mergeCell ref="AN86:AN91"/>
    <mergeCell ref="AO86:AO91"/>
    <mergeCell ref="AP86:AP91"/>
    <mergeCell ref="AW79:AW84"/>
    <mergeCell ref="AX79:AX84"/>
    <mergeCell ref="AY79:AY84"/>
    <mergeCell ref="AZ79:AZ84"/>
    <mergeCell ref="BA79:BA84"/>
    <mergeCell ref="B85:BA85"/>
    <mergeCell ref="AQ79:AQ84"/>
    <mergeCell ref="AR79:AR84"/>
    <mergeCell ref="AS79:AS84"/>
    <mergeCell ref="AT79:AT84"/>
    <mergeCell ref="A86:A91"/>
    <mergeCell ref="B86:B91"/>
    <mergeCell ref="C86:C91"/>
    <mergeCell ref="D86:D91"/>
    <mergeCell ref="E86:E91"/>
    <mergeCell ref="F86:F91"/>
    <mergeCell ref="G86:G91"/>
    <mergeCell ref="H86:H91"/>
    <mergeCell ref="I86:I91"/>
    <mergeCell ref="J86:J91"/>
    <mergeCell ref="K86:K91"/>
    <mergeCell ref="L86:L91"/>
    <mergeCell ref="M86:M91"/>
    <mergeCell ref="N86:N91"/>
    <mergeCell ref="O86:O91"/>
    <mergeCell ref="P86:P91"/>
    <mergeCell ref="Q86:Q91"/>
    <mergeCell ref="R86:R91"/>
    <mergeCell ref="S86:S91"/>
    <mergeCell ref="T86:T91"/>
    <mergeCell ref="U86:U91"/>
    <mergeCell ref="V86:V91"/>
    <mergeCell ref="W79:W84"/>
    <mergeCell ref="X79:X84"/>
    <mergeCell ref="Y79:Y84"/>
    <mergeCell ref="Z79:Z84"/>
    <mergeCell ref="AA79:AA84"/>
    <mergeCell ref="AB79:AB84"/>
    <mergeCell ref="AC79:AC84"/>
    <mergeCell ref="AD79:AD84"/>
    <mergeCell ref="AE79:AE84"/>
    <mergeCell ref="AF79:AF84"/>
    <mergeCell ref="AG79:AG84"/>
    <mergeCell ref="AH79:AH84"/>
    <mergeCell ref="AI79:AI84"/>
    <mergeCell ref="AJ79:AJ84"/>
    <mergeCell ref="AU79:AU84"/>
    <mergeCell ref="AV79:AV84"/>
    <mergeCell ref="AK79:AK84"/>
    <mergeCell ref="AL79:AL84"/>
    <mergeCell ref="AM79:AM84"/>
    <mergeCell ref="AN79:AN84"/>
    <mergeCell ref="AO79:AO84"/>
    <mergeCell ref="AP79:AP84"/>
    <mergeCell ref="AW72:AW77"/>
    <mergeCell ref="AX72:AX77"/>
    <mergeCell ref="AY72:AY77"/>
    <mergeCell ref="AZ72:AZ77"/>
    <mergeCell ref="BA72:BA77"/>
    <mergeCell ref="B78:BA78"/>
    <mergeCell ref="AQ72:AQ77"/>
    <mergeCell ref="AR72:AR77"/>
    <mergeCell ref="AS72:AS77"/>
    <mergeCell ref="AT72:AT77"/>
    <mergeCell ref="A79:A84"/>
    <mergeCell ref="B79:B84"/>
    <mergeCell ref="C79:C84"/>
    <mergeCell ref="D79:D84"/>
    <mergeCell ref="E79:E84"/>
    <mergeCell ref="F79:F84"/>
    <mergeCell ref="G79:G84"/>
    <mergeCell ref="H79:H84"/>
    <mergeCell ref="I79:I84"/>
    <mergeCell ref="J79:J84"/>
    <mergeCell ref="K79:K84"/>
    <mergeCell ref="L79:L84"/>
    <mergeCell ref="M79:M84"/>
    <mergeCell ref="N79:N84"/>
    <mergeCell ref="O79:O84"/>
    <mergeCell ref="P79:P84"/>
    <mergeCell ref="Q79:Q84"/>
    <mergeCell ref="R79:R84"/>
    <mergeCell ref="S79:S84"/>
    <mergeCell ref="T79:T84"/>
    <mergeCell ref="U79:U84"/>
    <mergeCell ref="V79:V84"/>
    <mergeCell ref="W72:W77"/>
    <mergeCell ref="X72:X77"/>
    <mergeCell ref="Y72:Y77"/>
    <mergeCell ref="Z72:Z77"/>
    <mergeCell ref="AA72:AA77"/>
    <mergeCell ref="AB72:AB77"/>
    <mergeCell ref="AC72:AC77"/>
    <mergeCell ref="AD72:AD77"/>
    <mergeCell ref="AE72:AE77"/>
    <mergeCell ref="AF72:AF77"/>
    <mergeCell ref="AG72:AG77"/>
    <mergeCell ref="AH72:AH77"/>
    <mergeCell ref="AI72:AI77"/>
    <mergeCell ref="AJ72:AJ77"/>
    <mergeCell ref="AU72:AU77"/>
    <mergeCell ref="AV72:AV77"/>
    <mergeCell ref="AK72:AK77"/>
    <mergeCell ref="AL72:AL77"/>
    <mergeCell ref="AM72:AM77"/>
    <mergeCell ref="AN72:AN77"/>
    <mergeCell ref="AO72:AO77"/>
    <mergeCell ref="AP72:AP77"/>
    <mergeCell ref="AW65:AW70"/>
    <mergeCell ref="AX65:AX70"/>
    <mergeCell ref="AY65:AY70"/>
    <mergeCell ref="AZ65:AZ70"/>
    <mergeCell ref="BA65:BA70"/>
    <mergeCell ref="B71:BA71"/>
    <mergeCell ref="AQ65:AQ70"/>
    <mergeCell ref="AR65:AR70"/>
    <mergeCell ref="AS65:AS70"/>
    <mergeCell ref="AT65:AT70"/>
    <mergeCell ref="A72:A77"/>
    <mergeCell ref="B72:B77"/>
    <mergeCell ref="C72:C77"/>
    <mergeCell ref="D72:D77"/>
    <mergeCell ref="E72:E77"/>
    <mergeCell ref="F72:F77"/>
    <mergeCell ref="G72:G77"/>
    <mergeCell ref="H72:H77"/>
    <mergeCell ref="I72:I77"/>
    <mergeCell ref="J72:J77"/>
    <mergeCell ref="K72:K77"/>
    <mergeCell ref="L72:L77"/>
    <mergeCell ref="M72:M77"/>
    <mergeCell ref="N72:N77"/>
    <mergeCell ref="O72:O77"/>
    <mergeCell ref="P72:P77"/>
    <mergeCell ref="Q72:Q77"/>
    <mergeCell ref="R72:R77"/>
    <mergeCell ref="S72:S77"/>
    <mergeCell ref="T72:T77"/>
    <mergeCell ref="U72:U77"/>
    <mergeCell ref="V72:V77"/>
    <mergeCell ref="W65:W70"/>
    <mergeCell ref="X65:X70"/>
    <mergeCell ref="Y65:Y70"/>
    <mergeCell ref="Z65:Z70"/>
    <mergeCell ref="AA65:AA70"/>
    <mergeCell ref="AB65:AB70"/>
    <mergeCell ref="AC65:AC70"/>
    <mergeCell ref="AD65:AD70"/>
    <mergeCell ref="AE65:AE70"/>
    <mergeCell ref="AF65:AF70"/>
    <mergeCell ref="AG65:AG70"/>
    <mergeCell ref="AH65:AH70"/>
    <mergeCell ref="AI65:AI70"/>
    <mergeCell ref="AJ65:AJ70"/>
    <mergeCell ref="AU65:AU70"/>
    <mergeCell ref="AV65:AV70"/>
    <mergeCell ref="AK65:AK70"/>
    <mergeCell ref="AL65:AL70"/>
    <mergeCell ref="AM65:AM70"/>
    <mergeCell ref="AN65:AN70"/>
    <mergeCell ref="AO65:AO70"/>
    <mergeCell ref="AP65:AP70"/>
    <mergeCell ref="AW58:AW63"/>
    <mergeCell ref="AX58:AX63"/>
    <mergeCell ref="AY58:AY63"/>
    <mergeCell ref="AZ58:AZ63"/>
    <mergeCell ref="BA58:BA63"/>
    <mergeCell ref="B64:BA64"/>
    <mergeCell ref="AQ58:AQ63"/>
    <mergeCell ref="AR58:AR63"/>
    <mergeCell ref="AS58:AS63"/>
    <mergeCell ref="AT58:AT63"/>
    <mergeCell ref="A65:A70"/>
    <mergeCell ref="B65:B70"/>
    <mergeCell ref="C65:C70"/>
    <mergeCell ref="D65:D70"/>
    <mergeCell ref="E65:E70"/>
    <mergeCell ref="F65:F70"/>
    <mergeCell ref="G65:G70"/>
    <mergeCell ref="H65:H70"/>
    <mergeCell ref="I65:I70"/>
    <mergeCell ref="J65:J70"/>
    <mergeCell ref="K65:K70"/>
    <mergeCell ref="L65:L70"/>
    <mergeCell ref="M65:M70"/>
    <mergeCell ref="N65:N70"/>
    <mergeCell ref="O65:O70"/>
    <mergeCell ref="P65:P70"/>
    <mergeCell ref="Q65:Q70"/>
    <mergeCell ref="R65:R70"/>
    <mergeCell ref="S65:S70"/>
    <mergeCell ref="T65:T70"/>
    <mergeCell ref="U65:U70"/>
    <mergeCell ref="V65:V70"/>
    <mergeCell ref="W58:W63"/>
    <mergeCell ref="X58:X63"/>
    <mergeCell ref="Y58:Y63"/>
    <mergeCell ref="Z58:Z63"/>
    <mergeCell ref="AA58:AA63"/>
    <mergeCell ref="AB58:AB63"/>
    <mergeCell ref="AC58:AC63"/>
    <mergeCell ref="AD58:AD63"/>
    <mergeCell ref="AE58:AE63"/>
    <mergeCell ref="AF58:AF63"/>
    <mergeCell ref="AG58:AG63"/>
    <mergeCell ref="AH58:AH63"/>
    <mergeCell ref="AI58:AI63"/>
    <mergeCell ref="AJ58:AJ63"/>
    <mergeCell ref="AU58:AU63"/>
    <mergeCell ref="AV58:AV63"/>
    <mergeCell ref="AK58:AK63"/>
    <mergeCell ref="AL58:AL63"/>
    <mergeCell ref="AM58:AM63"/>
    <mergeCell ref="AN58:AN63"/>
    <mergeCell ref="AO58:AO63"/>
    <mergeCell ref="AP58:AP63"/>
    <mergeCell ref="AW51:AW56"/>
    <mergeCell ref="AX51:AX56"/>
    <mergeCell ref="AY51:AY56"/>
    <mergeCell ref="AZ51:AZ56"/>
    <mergeCell ref="BA51:BA56"/>
    <mergeCell ref="B57:BA57"/>
    <mergeCell ref="AQ51:AQ56"/>
    <mergeCell ref="AR51:AR56"/>
    <mergeCell ref="AS51:AS56"/>
    <mergeCell ref="AT51:AT56"/>
    <mergeCell ref="A58:A63"/>
    <mergeCell ref="B58:B63"/>
    <mergeCell ref="C58:C63"/>
    <mergeCell ref="D58:D63"/>
    <mergeCell ref="E58:E63"/>
    <mergeCell ref="F58:F63"/>
    <mergeCell ref="G58:G63"/>
    <mergeCell ref="H58:H63"/>
    <mergeCell ref="I58:I63"/>
    <mergeCell ref="J58:J63"/>
    <mergeCell ref="K58:K63"/>
    <mergeCell ref="L58:L63"/>
    <mergeCell ref="M58:M63"/>
    <mergeCell ref="N58:N63"/>
    <mergeCell ref="O58:O63"/>
    <mergeCell ref="P58:P63"/>
    <mergeCell ref="Q58:Q63"/>
    <mergeCell ref="R58:R63"/>
    <mergeCell ref="S58:S63"/>
    <mergeCell ref="T58:T63"/>
    <mergeCell ref="U58:U63"/>
    <mergeCell ref="V58:V63"/>
    <mergeCell ref="W51:W56"/>
    <mergeCell ref="X51:X56"/>
    <mergeCell ref="Y51:Y56"/>
    <mergeCell ref="Z51:Z56"/>
    <mergeCell ref="AA51:AA56"/>
    <mergeCell ref="AB51:AB56"/>
    <mergeCell ref="AC51:AC56"/>
    <mergeCell ref="AD51:AD56"/>
    <mergeCell ref="AE51:AE56"/>
    <mergeCell ref="AF51:AF56"/>
    <mergeCell ref="AG51:AG56"/>
    <mergeCell ref="AH51:AH56"/>
    <mergeCell ref="AI51:AI56"/>
    <mergeCell ref="AJ51:AJ56"/>
    <mergeCell ref="AU51:AU56"/>
    <mergeCell ref="AV51:AV56"/>
    <mergeCell ref="AK51:AK56"/>
    <mergeCell ref="AL51:AL56"/>
    <mergeCell ref="AM51:AM56"/>
    <mergeCell ref="AN51:AN56"/>
    <mergeCell ref="AO51:AO56"/>
    <mergeCell ref="AP51:AP56"/>
    <mergeCell ref="AW44:AW49"/>
    <mergeCell ref="AX44:AX49"/>
    <mergeCell ref="AY44:AY49"/>
    <mergeCell ref="AZ44:AZ49"/>
    <mergeCell ref="BA44:BA49"/>
    <mergeCell ref="B50:BA50"/>
    <mergeCell ref="AQ44:AQ49"/>
    <mergeCell ref="AR44:AR49"/>
    <mergeCell ref="AS44:AS49"/>
    <mergeCell ref="AT44:AT49"/>
    <mergeCell ref="A51:A56"/>
    <mergeCell ref="B51:B56"/>
    <mergeCell ref="C51:C56"/>
    <mergeCell ref="D51:D56"/>
    <mergeCell ref="E51:E56"/>
    <mergeCell ref="F51:F56"/>
    <mergeCell ref="G51:G56"/>
    <mergeCell ref="H51:H56"/>
    <mergeCell ref="I51:I56"/>
    <mergeCell ref="J51:J56"/>
    <mergeCell ref="K51:K56"/>
    <mergeCell ref="L51:L56"/>
    <mergeCell ref="M51:M56"/>
    <mergeCell ref="N51:N56"/>
    <mergeCell ref="O51:O56"/>
    <mergeCell ref="P51:P56"/>
    <mergeCell ref="Q51:Q56"/>
    <mergeCell ref="R51:R56"/>
    <mergeCell ref="S51:S56"/>
    <mergeCell ref="T51:T56"/>
    <mergeCell ref="U51:U56"/>
    <mergeCell ref="V51:V56"/>
    <mergeCell ref="W44:W49"/>
    <mergeCell ref="X44:X49"/>
    <mergeCell ref="Y44:Y49"/>
    <mergeCell ref="Z44:Z49"/>
    <mergeCell ref="AA44:AA49"/>
    <mergeCell ref="AB44:AB49"/>
    <mergeCell ref="AC44:AC49"/>
    <mergeCell ref="AD44:AD49"/>
    <mergeCell ref="AE44:AE49"/>
    <mergeCell ref="AF44:AF49"/>
    <mergeCell ref="AG44:AG49"/>
    <mergeCell ref="AH44:AH49"/>
    <mergeCell ref="AI44:AI49"/>
    <mergeCell ref="AJ44:AJ49"/>
    <mergeCell ref="AU44:AU49"/>
    <mergeCell ref="AV44:AV49"/>
    <mergeCell ref="AK44:AK49"/>
    <mergeCell ref="AL44:AL49"/>
    <mergeCell ref="AM44:AM49"/>
    <mergeCell ref="AN44:AN49"/>
    <mergeCell ref="AO44:AO49"/>
    <mergeCell ref="AP44:AP49"/>
    <mergeCell ref="AW37:AW42"/>
    <mergeCell ref="AX37:AX42"/>
    <mergeCell ref="AY37:AY42"/>
    <mergeCell ref="AZ37:AZ42"/>
    <mergeCell ref="BA37:BA42"/>
    <mergeCell ref="B43:BA43"/>
    <mergeCell ref="AQ37:AQ42"/>
    <mergeCell ref="AR37:AR42"/>
    <mergeCell ref="AS37:AS42"/>
    <mergeCell ref="AT37:AT42"/>
    <mergeCell ref="A44:A49"/>
    <mergeCell ref="B44:B49"/>
    <mergeCell ref="C44:C49"/>
    <mergeCell ref="D44:D49"/>
    <mergeCell ref="E44:E49"/>
    <mergeCell ref="F44:F49"/>
    <mergeCell ref="G44:G49"/>
    <mergeCell ref="H44:H49"/>
    <mergeCell ref="I44:I49"/>
    <mergeCell ref="J44:J49"/>
    <mergeCell ref="K44:K49"/>
    <mergeCell ref="L44:L49"/>
    <mergeCell ref="M44:M49"/>
    <mergeCell ref="N44:N49"/>
    <mergeCell ref="O44:O49"/>
    <mergeCell ref="P44:P49"/>
    <mergeCell ref="Q44:Q49"/>
    <mergeCell ref="R44:R49"/>
    <mergeCell ref="S44:S49"/>
    <mergeCell ref="T44:T49"/>
    <mergeCell ref="U44:U49"/>
    <mergeCell ref="V44:V49"/>
    <mergeCell ref="W37:W42"/>
    <mergeCell ref="X37:X42"/>
    <mergeCell ref="Y37:Y42"/>
    <mergeCell ref="Z37:Z42"/>
    <mergeCell ref="AA37:AA42"/>
    <mergeCell ref="AB37:AB42"/>
    <mergeCell ref="AC37:AC42"/>
    <mergeCell ref="AD37:AD42"/>
    <mergeCell ref="AE37:AE42"/>
    <mergeCell ref="AF37:AF42"/>
    <mergeCell ref="AG37:AG42"/>
    <mergeCell ref="AH37:AH42"/>
    <mergeCell ref="AI37:AI42"/>
    <mergeCell ref="AJ37:AJ42"/>
    <mergeCell ref="AU37:AU42"/>
    <mergeCell ref="AV37:AV42"/>
    <mergeCell ref="AK37:AK42"/>
    <mergeCell ref="AL37:AL42"/>
    <mergeCell ref="AM37:AM42"/>
    <mergeCell ref="AN37:AN42"/>
    <mergeCell ref="AO37:AO42"/>
    <mergeCell ref="AP37:AP42"/>
    <mergeCell ref="AW34:AW35"/>
    <mergeCell ref="AX34:AX35"/>
    <mergeCell ref="AY34:AY35"/>
    <mergeCell ref="AZ34:AZ35"/>
    <mergeCell ref="BA34:BA35"/>
    <mergeCell ref="B36:BA36"/>
    <mergeCell ref="AQ34:AQ35"/>
    <mergeCell ref="AR34:AR35"/>
    <mergeCell ref="AS34:AS35"/>
    <mergeCell ref="AT34:AT35"/>
    <mergeCell ref="A37:A42"/>
    <mergeCell ref="B37:B42"/>
    <mergeCell ref="C37:C42"/>
    <mergeCell ref="D37:D42"/>
    <mergeCell ref="E37:E42"/>
    <mergeCell ref="F37:F42"/>
    <mergeCell ref="G37:G42"/>
    <mergeCell ref="H37:H42"/>
    <mergeCell ref="I37:I42"/>
    <mergeCell ref="J37:J42"/>
    <mergeCell ref="K37:K42"/>
    <mergeCell ref="L37:L42"/>
    <mergeCell ref="M37:M42"/>
    <mergeCell ref="N37:N42"/>
    <mergeCell ref="O37:O42"/>
    <mergeCell ref="P37:P42"/>
    <mergeCell ref="Q37:Q42"/>
    <mergeCell ref="R37:R42"/>
    <mergeCell ref="S37:S42"/>
    <mergeCell ref="T37:T42"/>
    <mergeCell ref="U37:U42"/>
    <mergeCell ref="V37:V42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I19:AI20"/>
    <mergeCell ref="AJ19:AJ20"/>
    <mergeCell ref="AU19:AU20"/>
    <mergeCell ref="AV19:AV20"/>
    <mergeCell ref="AT19:AT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G9:AG10"/>
    <mergeCell ref="Q9:Q10"/>
    <mergeCell ref="R9:R10"/>
    <mergeCell ref="S9:S10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B17:BA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AZ9:AZ10"/>
    <mergeCell ref="BA9:BA10"/>
    <mergeCell ref="B9:B10"/>
    <mergeCell ref="C9:C10"/>
    <mergeCell ref="L9:L10"/>
    <mergeCell ref="M9:M10"/>
    <mergeCell ref="N9:N10"/>
    <mergeCell ref="O9:O10"/>
    <mergeCell ref="P9:P10"/>
    <mergeCell ref="AU9:AU10"/>
    <mergeCell ref="AK9:AK10"/>
    <mergeCell ref="AL9:AL10"/>
    <mergeCell ref="AM9:AM10"/>
    <mergeCell ref="AN9:AN10"/>
    <mergeCell ref="AO9:AO10"/>
    <mergeCell ref="AP9:AP10"/>
    <mergeCell ref="B11:BA11"/>
    <mergeCell ref="AR9:AR10"/>
    <mergeCell ref="AS9:AS10"/>
    <mergeCell ref="AT9:AT10"/>
    <mergeCell ref="T9:T10"/>
    <mergeCell ref="U9:U10"/>
    <mergeCell ref="V9:V10"/>
    <mergeCell ref="W9:W10"/>
    <mergeCell ref="X9:X10"/>
    <mergeCell ref="Y9:Y10"/>
    <mergeCell ref="AA9:AA10"/>
    <mergeCell ref="AB9:AB10"/>
    <mergeCell ref="AC9:AC10"/>
    <mergeCell ref="AD9:AD10"/>
    <mergeCell ref="AE9:AE10"/>
    <mergeCell ref="AF9:AF10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K9:K10"/>
    <mergeCell ref="A2:Q2"/>
    <mergeCell ref="A3:A5"/>
    <mergeCell ref="B3:E3"/>
    <mergeCell ref="F3:F4"/>
    <mergeCell ref="G3:I3"/>
    <mergeCell ref="J3:J4"/>
    <mergeCell ref="K3:M3"/>
    <mergeCell ref="O3:R3"/>
    <mergeCell ref="B7:BA7"/>
    <mergeCell ref="S3:S4"/>
    <mergeCell ref="T3:V3"/>
    <mergeCell ref="W3:W4"/>
    <mergeCell ref="X3:Z3"/>
    <mergeCell ref="AA3:AA4"/>
    <mergeCell ref="AB3:AE3"/>
    <mergeCell ref="AT3:AV3"/>
    <mergeCell ref="AW3:AW4"/>
    <mergeCell ref="A9:A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D9:D10"/>
    <mergeCell ref="E9:E10"/>
    <mergeCell ref="F9:F10"/>
    <mergeCell ref="G9:G10"/>
    <mergeCell ref="H9:H10"/>
    <mergeCell ref="I9:I10"/>
    <mergeCell ref="J9:J10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S3:AS4"/>
    <mergeCell ref="AX3:BA3"/>
    <mergeCell ref="B6:BA6"/>
    <mergeCell ref="AF3:AF4"/>
    <mergeCell ref="AG3:AI3"/>
    <mergeCell ref="AJ3:AJ4"/>
    <mergeCell ref="AK3:AN3"/>
    <mergeCell ref="AO3:AR3"/>
    <mergeCell ref="AH9:AH10"/>
    <mergeCell ref="AI9:AI10"/>
    <mergeCell ref="AJ9:AJ10"/>
    <mergeCell ref="B8:BA8"/>
    <mergeCell ref="AV9:AV10"/>
    <mergeCell ref="AW9:AW10"/>
    <mergeCell ref="AX9:AX10"/>
    <mergeCell ref="AY9:AY10"/>
    <mergeCell ref="AZ12:AZ13"/>
    <mergeCell ref="BA12:BA13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I12:AI13"/>
    <mergeCell ref="R15:R16"/>
    <mergeCell ref="AW15:AW16"/>
    <mergeCell ref="AX15:AX16"/>
    <mergeCell ref="AY15:AY16"/>
    <mergeCell ref="AZ15:AZ16"/>
    <mergeCell ref="BA15:BA16"/>
    <mergeCell ref="AR114:AR115"/>
    <mergeCell ref="AF15:AF16"/>
    <mergeCell ref="AG15:AG16"/>
    <mergeCell ref="AH15:AH16"/>
    <mergeCell ref="AI15:AI16"/>
    <mergeCell ref="AJ15:AJ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V15:AV16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W19:AW20"/>
  </mergeCells>
  <pageMargins left="0.75" right="0.75" top="1" bottom="1" header="0" footer="0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view="pageBreakPreview" zoomScale="60" zoomScaleNormal="75" workbookViewId="0">
      <pane ySplit="6" topLeftCell="A49" activePane="bottomLeft" state="frozen"/>
      <selection pane="bottomLeft" activeCell="AG62" sqref="AG62"/>
    </sheetView>
  </sheetViews>
  <sheetFormatPr defaultColWidth="9.28515625" defaultRowHeight="15.6" x14ac:dyDescent="0.3"/>
  <cols>
    <col min="1" max="1" width="14" style="31" bestFit="1" customWidth="1"/>
    <col min="2" max="2" width="55.7109375" style="31" customWidth="1"/>
    <col min="3" max="4" width="5" style="31" customWidth="1"/>
    <col min="5" max="5" width="4.28515625" style="31" customWidth="1"/>
    <col min="6" max="6" width="7.42578125" style="31" customWidth="1"/>
    <col min="7" max="8" width="9.28515625" style="31"/>
    <col min="9" max="9" width="11.42578125" style="31" customWidth="1"/>
    <col min="10" max="10" width="9.28515625" style="31"/>
    <col min="11" max="12" width="6.85546875" style="31" customWidth="1"/>
    <col min="13" max="13" width="8" style="31" customWidth="1"/>
    <col min="14" max="14" width="7.28515625" style="31" customWidth="1"/>
    <col min="15" max="15" width="8.140625" style="106" customWidth="1"/>
    <col min="16" max="16" width="6.85546875" style="121" bestFit="1" customWidth="1"/>
    <col min="17" max="17" width="6.85546875" style="31" bestFit="1" customWidth="1"/>
    <col min="18" max="18" width="9.28515625" style="31"/>
    <col min="19" max="21" width="6.85546875" style="31" bestFit="1" customWidth="1"/>
    <col min="22" max="22" width="9.28515625" style="31"/>
    <col min="23" max="23" width="6.85546875" style="106" bestFit="1" customWidth="1"/>
    <col min="24" max="24" width="6.85546875" style="89" bestFit="1" customWidth="1"/>
    <col min="25" max="25" width="6.85546875" style="31" bestFit="1" customWidth="1"/>
    <col min="26" max="26" width="9.28515625" style="31"/>
    <col min="27" max="29" width="6.85546875" style="31" bestFit="1" customWidth="1"/>
    <col min="30" max="30" width="9.28515625" style="31"/>
    <col min="31" max="31" width="6.85546875" style="130" bestFit="1" customWidth="1"/>
    <col min="32" max="32" width="6.85546875" style="121" bestFit="1" customWidth="1"/>
    <col min="33" max="33" width="6.85546875" style="31" bestFit="1" customWidth="1"/>
    <col min="34" max="34" width="9.28515625" style="31"/>
    <col min="35" max="37" width="6.85546875" style="31" bestFit="1" customWidth="1"/>
    <col min="38" max="38" width="9.28515625" style="31"/>
    <col min="39" max="39" width="9.7109375" style="31" customWidth="1"/>
    <col min="40" max="16384" width="9.28515625" style="31"/>
  </cols>
  <sheetData>
    <row r="1" spans="1:67" ht="44.25" customHeight="1" x14ac:dyDescent="0.3">
      <c r="A1" s="222" t="s">
        <v>39</v>
      </c>
      <c r="B1" s="224" t="s">
        <v>181</v>
      </c>
      <c r="C1" s="224" t="s">
        <v>243</v>
      </c>
      <c r="D1" s="224"/>
      <c r="E1" s="220"/>
      <c r="F1" s="222" t="s">
        <v>182</v>
      </c>
      <c r="G1" s="220" t="s">
        <v>183</v>
      </c>
      <c r="H1" s="220"/>
      <c r="I1" s="220"/>
      <c r="J1" s="220"/>
      <c r="K1" s="220"/>
      <c r="L1" s="220"/>
      <c r="M1" s="220"/>
      <c r="N1" s="220"/>
      <c r="O1" s="220"/>
      <c r="P1" s="226" t="s">
        <v>184</v>
      </c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8"/>
      <c r="AN1" s="140"/>
      <c r="AO1" s="140"/>
      <c r="AP1" s="140"/>
      <c r="AQ1" s="140"/>
      <c r="AR1" s="140"/>
      <c r="AS1" s="140"/>
      <c r="AT1" s="140"/>
      <c r="AU1" s="140"/>
    </row>
    <row r="2" spans="1:67" ht="17.25" customHeight="1" x14ac:dyDescent="0.3">
      <c r="A2" s="222"/>
      <c r="B2" s="224"/>
      <c r="C2" s="225" t="s">
        <v>84</v>
      </c>
      <c r="D2" s="225" t="s">
        <v>244</v>
      </c>
      <c r="E2" s="225" t="s">
        <v>245</v>
      </c>
      <c r="F2" s="222"/>
      <c r="G2" s="217" t="s">
        <v>185</v>
      </c>
      <c r="H2" s="220" t="s">
        <v>186</v>
      </c>
      <c r="I2" s="220"/>
      <c r="J2" s="220"/>
      <c r="K2" s="220"/>
      <c r="L2" s="220"/>
      <c r="M2" s="220"/>
      <c r="N2" s="220"/>
      <c r="O2" s="220"/>
      <c r="P2" s="219" t="s">
        <v>187</v>
      </c>
      <c r="Q2" s="220"/>
      <c r="R2" s="220"/>
      <c r="S2" s="220"/>
      <c r="T2" s="220"/>
      <c r="U2" s="220"/>
      <c r="V2" s="220"/>
      <c r="W2" s="221"/>
      <c r="X2" s="219" t="s">
        <v>188</v>
      </c>
      <c r="Y2" s="220"/>
      <c r="Z2" s="220"/>
      <c r="AA2" s="220"/>
      <c r="AB2" s="220"/>
      <c r="AC2" s="220"/>
      <c r="AD2" s="220"/>
      <c r="AE2" s="221"/>
      <c r="AF2" s="219" t="s">
        <v>189</v>
      </c>
      <c r="AG2" s="220"/>
      <c r="AH2" s="220"/>
      <c r="AI2" s="220"/>
      <c r="AJ2" s="220"/>
      <c r="AK2" s="220"/>
      <c r="AL2" s="220"/>
      <c r="AM2" s="221"/>
    </row>
    <row r="3" spans="1:67" ht="35.25" customHeight="1" x14ac:dyDescent="0.3">
      <c r="A3" s="222"/>
      <c r="B3" s="224"/>
      <c r="C3" s="225"/>
      <c r="D3" s="225"/>
      <c r="E3" s="225"/>
      <c r="F3" s="222"/>
      <c r="G3" s="222"/>
      <c r="H3" s="224" t="s">
        <v>190</v>
      </c>
      <c r="I3" s="220"/>
      <c r="J3" s="220"/>
      <c r="K3" s="220"/>
      <c r="L3" s="220"/>
      <c r="M3" s="217" t="s">
        <v>191</v>
      </c>
      <c r="N3" s="222" t="s">
        <v>192</v>
      </c>
      <c r="O3" s="229" t="s">
        <v>161</v>
      </c>
      <c r="P3" s="216" t="s">
        <v>325</v>
      </c>
      <c r="Q3" s="217"/>
      <c r="R3" s="217"/>
      <c r="S3" s="217"/>
      <c r="T3" s="217" t="s">
        <v>324</v>
      </c>
      <c r="U3" s="217"/>
      <c r="V3" s="217"/>
      <c r="W3" s="218"/>
      <c r="X3" s="216" t="s">
        <v>323</v>
      </c>
      <c r="Y3" s="217"/>
      <c r="Z3" s="217"/>
      <c r="AA3" s="217"/>
      <c r="AB3" s="217" t="s">
        <v>326</v>
      </c>
      <c r="AC3" s="217"/>
      <c r="AD3" s="217"/>
      <c r="AE3" s="218"/>
      <c r="AF3" s="216" t="s">
        <v>323</v>
      </c>
      <c r="AG3" s="217"/>
      <c r="AH3" s="217"/>
      <c r="AI3" s="217"/>
      <c r="AJ3" s="217" t="s">
        <v>327</v>
      </c>
      <c r="AK3" s="217"/>
      <c r="AL3" s="217"/>
      <c r="AM3" s="218"/>
    </row>
    <row r="4" spans="1:67" ht="41.25" customHeight="1" x14ac:dyDescent="0.3">
      <c r="A4" s="222"/>
      <c r="B4" s="224"/>
      <c r="C4" s="225"/>
      <c r="D4" s="225"/>
      <c r="E4" s="225"/>
      <c r="F4" s="222"/>
      <c r="G4" s="222"/>
      <c r="H4" s="217" t="s">
        <v>193</v>
      </c>
      <c r="I4" s="224" t="s">
        <v>194</v>
      </c>
      <c r="J4" s="220"/>
      <c r="K4" s="220"/>
      <c r="L4" s="220"/>
      <c r="M4" s="222"/>
      <c r="N4" s="222"/>
      <c r="O4" s="229"/>
      <c r="P4" s="216"/>
      <c r="Q4" s="217"/>
      <c r="R4" s="217"/>
      <c r="S4" s="217"/>
      <c r="T4" s="217"/>
      <c r="U4" s="217"/>
      <c r="V4" s="217"/>
      <c r="W4" s="218"/>
      <c r="X4" s="216"/>
      <c r="Y4" s="217"/>
      <c r="Z4" s="217"/>
      <c r="AA4" s="217"/>
      <c r="AB4" s="217"/>
      <c r="AC4" s="217"/>
      <c r="AD4" s="217"/>
      <c r="AE4" s="218"/>
      <c r="AF4" s="216"/>
      <c r="AG4" s="217"/>
      <c r="AH4" s="217"/>
      <c r="AI4" s="217"/>
      <c r="AJ4" s="217"/>
      <c r="AK4" s="217"/>
      <c r="AL4" s="217"/>
      <c r="AM4" s="218"/>
    </row>
    <row r="5" spans="1:67" ht="180.75" customHeight="1" x14ac:dyDescent="0.3">
      <c r="A5" s="222"/>
      <c r="B5" s="224"/>
      <c r="C5" s="225"/>
      <c r="D5" s="225"/>
      <c r="E5" s="225"/>
      <c r="F5" s="222"/>
      <c r="G5" s="222"/>
      <c r="H5" s="222"/>
      <c r="I5" s="79" t="s">
        <v>195</v>
      </c>
      <c r="J5" s="78" t="s">
        <v>196</v>
      </c>
      <c r="K5" s="78" t="s">
        <v>198</v>
      </c>
      <c r="L5" s="79" t="s">
        <v>197</v>
      </c>
      <c r="M5" s="222"/>
      <c r="N5" s="222"/>
      <c r="O5" s="229"/>
      <c r="P5" s="122" t="s">
        <v>264</v>
      </c>
      <c r="Q5" s="79" t="s">
        <v>265</v>
      </c>
      <c r="R5" s="78" t="s">
        <v>191</v>
      </c>
      <c r="S5" s="79" t="s">
        <v>266</v>
      </c>
      <c r="T5" s="79" t="s">
        <v>264</v>
      </c>
      <c r="U5" s="79" t="s">
        <v>265</v>
      </c>
      <c r="V5" s="78" t="s">
        <v>191</v>
      </c>
      <c r="W5" s="123" t="s">
        <v>266</v>
      </c>
      <c r="X5" s="115" t="s">
        <v>264</v>
      </c>
      <c r="Y5" s="84" t="s">
        <v>265</v>
      </c>
      <c r="Z5" s="85" t="s">
        <v>191</v>
      </c>
      <c r="AA5" s="84" t="s">
        <v>266</v>
      </c>
      <c r="AB5" s="84" t="s">
        <v>264</v>
      </c>
      <c r="AC5" s="84" t="s">
        <v>265</v>
      </c>
      <c r="AD5" s="85" t="s">
        <v>191</v>
      </c>
      <c r="AE5" s="133" t="s">
        <v>266</v>
      </c>
      <c r="AF5" s="122" t="s">
        <v>264</v>
      </c>
      <c r="AG5" s="84" t="s">
        <v>265</v>
      </c>
      <c r="AH5" s="85" t="s">
        <v>191</v>
      </c>
      <c r="AI5" s="84" t="s">
        <v>266</v>
      </c>
      <c r="AJ5" s="84" t="s">
        <v>264</v>
      </c>
      <c r="AK5" s="84" t="s">
        <v>265</v>
      </c>
      <c r="AL5" s="85" t="s">
        <v>191</v>
      </c>
      <c r="AM5" s="123" t="s">
        <v>266</v>
      </c>
    </row>
    <row r="6" spans="1:67" x14ac:dyDescent="0.3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  <c r="U6" s="83">
        <v>21</v>
      </c>
      <c r="V6" s="83">
        <v>22</v>
      </c>
      <c r="W6" s="83">
        <v>23</v>
      </c>
      <c r="X6" s="83">
        <v>24</v>
      </c>
      <c r="Y6" s="83">
        <v>25</v>
      </c>
      <c r="Z6" s="83">
        <v>26</v>
      </c>
      <c r="AA6" s="83">
        <v>27</v>
      </c>
      <c r="AB6" s="83">
        <v>28</v>
      </c>
      <c r="AC6" s="83">
        <v>29</v>
      </c>
      <c r="AD6" s="83">
        <v>30</v>
      </c>
      <c r="AE6" s="83">
        <v>31</v>
      </c>
      <c r="AF6" s="83">
        <v>32</v>
      </c>
      <c r="AG6" s="83">
        <v>33</v>
      </c>
      <c r="AH6" s="83">
        <v>34</v>
      </c>
      <c r="AI6" s="83">
        <v>35</v>
      </c>
      <c r="AJ6" s="83">
        <v>36</v>
      </c>
      <c r="AK6" s="83">
        <v>37</v>
      </c>
      <c r="AL6" s="83">
        <v>38</v>
      </c>
      <c r="AM6" s="83">
        <v>39</v>
      </c>
    </row>
    <row r="7" spans="1:67" hidden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03"/>
      <c r="P7" s="234" t="e">
        <f>#REF!+#REF!+#REF!+#REF!+P8+Q8+R8+S8</f>
        <v>#REF!</v>
      </c>
      <c r="Q7" s="220"/>
      <c r="R7" s="220"/>
      <c r="S7" s="220"/>
      <c r="T7" s="234" t="e">
        <f>#REF!+#REF!+#REF!+#REF!+T8+U8+V8+W8</f>
        <v>#REF!</v>
      </c>
      <c r="U7" s="220"/>
      <c r="V7" s="220"/>
      <c r="W7" s="220"/>
      <c r="X7" s="240" t="e">
        <f>#REF!+#REF!+#REF!+#REF!+X8+Y8+Z8+AA8</f>
        <v>#REF!</v>
      </c>
      <c r="Y7" s="220"/>
      <c r="Z7" s="220"/>
      <c r="AA7" s="220"/>
      <c r="AB7" s="234" t="e">
        <f>#REF!+#REF!+#REF!+#REF!+AB8+AC8+AD8+AE8</f>
        <v>#REF!</v>
      </c>
      <c r="AC7" s="220"/>
      <c r="AD7" s="220"/>
      <c r="AE7" s="221"/>
      <c r="AF7" s="234" t="e">
        <f>#REF!+#REF!+#REF!+#REF!+AF8+AG8+AH8+AI8</f>
        <v>#REF!</v>
      </c>
      <c r="AG7" s="220"/>
      <c r="AH7" s="220"/>
      <c r="AI7" s="220"/>
      <c r="AJ7" s="234" t="e">
        <f>#REF!+#REF!+#REF!+#REF!+AJ8+AK8+AL8+AM8</f>
        <v>#REF!</v>
      </c>
      <c r="AK7" s="220"/>
      <c r="AL7" s="220"/>
      <c r="AM7" s="220"/>
    </row>
    <row r="8" spans="1:67" s="76" customFormat="1" ht="31.2" x14ac:dyDescent="0.3">
      <c r="A8" s="80" t="s">
        <v>41</v>
      </c>
      <c r="B8" s="45" t="s">
        <v>87</v>
      </c>
      <c r="C8" s="46">
        <f t="shared" ref="C8:E8" si="0">C9+C17+C21+C38</f>
        <v>17</v>
      </c>
      <c r="D8" s="46">
        <f t="shared" si="0"/>
        <v>0</v>
      </c>
      <c r="E8" s="46">
        <f t="shared" si="0"/>
        <v>32</v>
      </c>
      <c r="F8" s="46">
        <f>F9+F17+F21+F38</f>
        <v>4100</v>
      </c>
      <c r="G8" s="46">
        <f t="shared" ref="G8:AM8" si="1">G9+G17+G21+G38</f>
        <v>218</v>
      </c>
      <c r="H8" s="46">
        <f t="shared" si="1"/>
        <v>2510</v>
      </c>
      <c r="I8" s="46">
        <f t="shared" si="1"/>
        <v>1043</v>
      </c>
      <c r="J8" s="46">
        <f t="shared" si="1"/>
        <v>1375</v>
      </c>
      <c r="K8" s="46">
        <f t="shared" si="1"/>
        <v>0</v>
      </c>
      <c r="L8" s="46">
        <f t="shared" si="1"/>
        <v>60</v>
      </c>
      <c r="M8" s="46">
        <f t="shared" si="1"/>
        <v>1152</v>
      </c>
      <c r="N8" s="46">
        <f t="shared" si="1"/>
        <v>114</v>
      </c>
      <c r="O8" s="108">
        <f t="shared" si="1"/>
        <v>114</v>
      </c>
      <c r="P8" s="117">
        <f t="shared" si="1"/>
        <v>516</v>
      </c>
      <c r="Q8" s="46">
        <f t="shared" si="1"/>
        <v>30</v>
      </c>
      <c r="R8" s="46">
        <f t="shared" si="1"/>
        <v>0</v>
      </c>
      <c r="S8" s="46">
        <f t="shared" si="1"/>
        <v>30</v>
      </c>
      <c r="T8" s="46">
        <f t="shared" si="1"/>
        <v>570</v>
      </c>
      <c r="U8" s="46">
        <f t="shared" si="1"/>
        <v>18</v>
      </c>
      <c r="V8" s="46">
        <f t="shared" si="1"/>
        <v>252</v>
      </c>
      <c r="W8" s="108">
        <f t="shared" si="1"/>
        <v>18</v>
      </c>
      <c r="X8" s="126">
        <f t="shared" si="1"/>
        <v>408</v>
      </c>
      <c r="Y8" s="46">
        <f t="shared" si="1"/>
        <v>12</v>
      </c>
      <c r="Z8" s="46">
        <f t="shared" si="1"/>
        <v>144</v>
      </c>
      <c r="AA8" s="46">
        <f t="shared" si="1"/>
        <v>12</v>
      </c>
      <c r="AB8" s="46">
        <f t="shared" si="1"/>
        <v>612</v>
      </c>
      <c r="AC8" s="46">
        <f t="shared" si="1"/>
        <v>12</v>
      </c>
      <c r="AD8" s="46">
        <f t="shared" si="1"/>
        <v>180</v>
      </c>
      <c r="AE8" s="127">
        <f t="shared" si="1"/>
        <v>12</v>
      </c>
      <c r="AF8" s="117">
        <f t="shared" si="1"/>
        <v>272</v>
      </c>
      <c r="AG8" s="46">
        <f t="shared" si="1"/>
        <v>24</v>
      </c>
      <c r="AH8" s="46">
        <f t="shared" si="1"/>
        <v>252</v>
      </c>
      <c r="AI8" s="46">
        <f t="shared" si="1"/>
        <v>24</v>
      </c>
      <c r="AJ8" s="46">
        <f t="shared" si="1"/>
        <v>136</v>
      </c>
      <c r="AK8" s="46">
        <f t="shared" si="1"/>
        <v>12</v>
      </c>
      <c r="AL8" s="46">
        <f t="shared" si="1"/>
        <v>324</v>
      </c>
      <c r="AM8" s="46">
        <f t="shared" si="1"/>
        <v>12</v>
      </c>
      <c r="AN8" s="72"/>
      <c r="AO8" s="73"/>
    </row>
    <row r="9" spans="1:67" ht="31.2" x14ac:dyDescent="0.3">
      <c r="A9" s="47" t="s">
        <v>199</v>
      </c>
      <c r="B9" s="48" t="s">
        <v>46</v>
      </c>
      <c r="C9" s="47">
        <v>2</v>
      </c>
      <c r="D9" s="47"/>
      <c r="E9" s="47">
        <v>4</v>
      </c>
      <c r="F9" s="47">
        <f>SUM(F10:F16)</f>
        <v>580</v>
      </c>
      <c r="G9" s="47">
        <f t="shared" ref="G9:AM9" si="2">SUM(G10:G16)</f>
        <v>38</v>
      </c>
      <c r="H9" s="47">
        <f t="shared" si="2"/>
        <v>520</v>
      </c>
      <c r="I9" s="47">
        <f t="shared" si="2"/>
        <v>106</v>
      </c>
      <c r="J9" s="47">
        <f t="shared" si="2"/>
        <v>414</v>
      </c>
      <c r="K9" s="47">
        <f t="shared" si="2"/>
        <v>0</v>
      </c>
      <c r="L9" s="47">
        <f t="shared" si="2"/>
        <v>0</v>
      </c>
      <c r="M9" s="47">
        <f t="shared" si="2"/>
        <v>0</v>
      </c>
      <c r="N9" s="47">
        <f t="shared" si="2"/>
        <v>12</v>
      </c>
      <c r="O9" s="109">
        <f t="shared" si="2"/>
        <v>12</v>
      </c>
      <c r="P9" s="97">
        <f t="shared" si="2"/>
        <v>140</v>
      </c>
      <c r="Q9" s="47">
        <f t="shared" si="2"/>
        <v>6</v>
      </c>
      <c r="R9" s="47">
        <f t="shared" si="2"/>
        <v>0</v>
      </c>
      <c r="S9" s="47">
        <f t="shared" si="2"/>
        <v>6</v>
      </c>
      <c r="T9" s="47">
        <f t="shared" si="2"/>
        <v>156</v>
      </c>
      <c r="U9" s="47">
        <f t="shared" si="2"/>
        <v>0</v>
      </c>
      <c r="V9" s="47">
        <f t="shared" si="2"/>
        <v>0</v>
      </c>
      <c r="W9" s="109">
        <f t="shared" si="2"/>
        <v>0</v>
      </c>
      <c r="X9" s="95">
        <f t="shared" si="2"/>
        <v>68</v>
      </c>
      <c r="Y9" s="47">
        <f t="shared" si="2"/>
        <v>0</v>
      </c>
      <c r="Z9" s="47">
        <f t="shared" si="2"/>
        <v>0</v>
      </c>
      <c r="AA9" s="47">
        <f t="shared" si="2"/>
        <v>0</v>
      </c>
      <c r="AB9" s="47">
        <f t="shared" si="2"/>
        <v>84</v>
      </c>
      <c r="AC9" s="47">
        <f t="shared" si="2"/>
        <v>0</v>
      </c>
      <c r="AD9" s="47">
        <f t="shared" si="2"/>
        <v>0</v>
      </c>
      <c r="AE9" s="96">
        <f t="shared" si="2"/>
        <v>0</v>
      </c>
      <c r="AF9" s="97">
        <f t="shared" si="2"/>
        <v>72</v>
      </c>
      <c r="AG9" s="47">
        <f t="shared" si="2"/>
        <v>6</v>
      </c>
      <c r="AH9" s="47">
        <f t="shared" si="2"/>
        <v>0</v>
      </c>
      <c r="AI9" s="47">
        <f t="shared" si="2"/>
        <v>6</v>
      </c>
      <c r="AJ9" s="47">
        <f t="shared" si="2"/>
        <v>0</v>
      </c>
      <c r="AK9" s="47">
        <f t="shared" si="2"/>
        <v>0</v>
      </c>
      <c r="AL9" s="47">
        <f t="shared" si="2"/>
        <v>0</v>
      </c>
      <c r="AM9" s="47">
        <f t="shared" si="2"/>
        <v>0</v>
      </c>
      <c r="AN9" s="72"/>
      <c r="AO9" s="36"/>
    </row>
    <row r="10" spans="1:67" x14ac:dyDescent="0.3">
      <c r="A10" s="32" t="s">
        <v>48</v>
      </c>
      <c r="B10" s="33" t="s">
        <v>49</v>
      </c>
      <c r="C10" s="32"/>
      <c r="D10" s="32"/>
      <c r="E10" s="32">
        <v>7</v>
      </c>
      <c r="F10" s="35">
        <f>G10+H10+N10+O10</f>
        <v>52</v>
      </c>
      <c r="G10" s="40">
        <v>4</v>
      </c>
      <c r="H10" s="35">
        <v>48</v>
      </c>
      <c r="I10" s="35">
        <f>H10-J10</f>
        <v>30</v>
      </c>
      <c r="J10" s="35">
        <v>18</v>
      </c>
      <c r="K10" s="35"/>
      <c r="L10" s="35"/>
      <c r="M10" s="35"/>
      <c r="N10" s="35"/>
      <c r="O10" s="107"/>
      <c r="P10" s="98"/>
      <c r="Q10" s="74"/>
      <c r="R10" s="74"/>
      <c r="S10" s="74"/>
      <c r="T10" s="74"/>
      <c r="U10" s="74"/>
      <c r="V10" s="74"/>
      <c r="W10" s="110"/>
      <c r="X10" s="99"/>
      <c r="Y10" s="74"/>
      <c r="Z10" s="74"/>
      <c r="AA10" s="74"/>
      <c r="AB10" s="74"/>
      <c r="AC10" s="74"/>
      <c r="AD10" s="74"/>
      <c r="AE10" s="100"/>
      <c r="AF10" s="98">
        <v>48</v>
      </c>
      <c r="AG10" s="74"/>
      <c r="AH10" s="74"/>
      <c r="AI10" s="74"/>
      <c r="AJ10" s="74"/>
      <c r="AK10" s="74"/>
      <c r="AL10" s="74"/>
      <c r="AM10" s="74"/>
      <c r="AN10" s="72"/>
      <c r="AO10" s="36"/>
    </row>
    <row r="11" spans="1:67" x14ac:dyDescent="0.3">
      <c r="A11" s="32" t="s">
        <v>50</v>
      </c>
      <c r="B11" s="33" t="s">
        <v>45</v>
      </c>
      <c r="C11" s="32"/>
      <c r="D11" s="32"/>
      <c r="E11" s="32">
        <v>3</v>
      </c>
      <c r="F11" s="35">
        <f t="shared" ref="F11:F16" si="3">G11+H11+N11+O11</f>
        <v>38</v>
      </c>
      <c r="G11" s="40">
        <v>2</v>
      </c>
      <c r="H11" s="35">
        <v>36</v>
      </c>
      <c r="I11" s="35">
        <f>H11-J11</f>
        <v>22</v>
      </c>
      <c r="J11" s="35">
        <v>14</v>
      </c>
      <c r="K11" s="35"/>
      <c r="L11" s="35"/>
      <c r="M11" s="35"/>
      <c r="N11" s="35"/>
      <c r="O11" s="107"/>
      <c r="P11" s="98">
        <v>36</v>
      </c>
      <c r="Q11" s="74"/>
      <c r="R11" s="74"/>
      <c r="S11" s="74"/>
      <c r="T11" s="74"/>
      <c r="U11" s="74"/>
      <c r="V11" s="74"/>
      <c r="W11" s="110"/>
      <c r="X11" s="99"/>
      <c r="Y11" s="74"/>
      <c r="Z11" s="74"/>
      <c r="AA11" s="74"/>
      <c r="AB11" s="74"/>
      <c r="AC11" s="74"/>
      <c r="AD11" s="74"/>
      <c r="AE11" s="100"/>
      <c r="AF11" s="98"/>
      <c r="AG11" s="74"/>
      <c r="AH11" s="74"/>
      <c r="AI11" s="74"/>
      <c r="AJ11" s="74"/>
      <c r="AK11" s="74"/>
      <c r="AL11" s="74"/>
      <c r="AM11" s="74"/>
      <c r="AN11" s="72"/>
      <c r="AO11" s="36"/>
    </row>
    <row r="12" spans="1:67" ht="31.2" x14ac:dyDescent="0.3">
      <c r="A12" s="32" t="s">
        <v>51</v>
      </c>
      <c r="B12" s="33" t="s">
        <v>179</v>
      </c>
      <c r="C12" s="32">
        <v>7</v>
      </c>
      <c r="D12" s="32">
        <v>4</v>
      </c>
      <c r="E12" s="39"/>
      <c r="F12" s="35">
        <f t="shared" si="3"/>
        <v>182</v>
      </c>
      <c r="G12" s="40">
        <v>10</v>
      </c>
      <c r="H12" s="35">
        <v>160</v>
      </c>
      <c r="I12" s="35">
        <f t="shared" ref="I12:I13" si="4">H12-J12</f>
        <v>0</v>
      </c>
      <c r="J12" s="35">
        <f>P12+T12+X12+AB12+AF12</f>
        <v>160</v>
      </c>
      <c r="K12" s="35"/>
      <c r="L12" s="35"/>
      <c r="M12" s="35"/>
      <c r="N12" s="35">
        <v>6</v>
      </c>
      <c r="O12" s="107">
        <v>6</v>
      </c>
      <c r="P12" s="91">
        <v>34</v>
      </c>
      <c r="Q12" s="72"/>
      <c r="R12" s="72"/>
      <c r="S12" s="72"/>
      <c r="T12" s="72">
        <v>34</v>
      </c>
      <c r="U12" s="72"/>
      <c r="V12" s="72"/>
      <c r="W12" s="105"/>
      <c r="X12" s="86">
        <v>34</v>
      </c>
      <c r="Y12" s="72"/>
      <c r="Z12" s="72"/>
      <c r="AA12" s="72"/>
      <c r="AB12" s="72">
        <v>34</v>
      </c>
      <c r="AC12" s="72"/>
      <c r="AD12" s="72"/>
      <c r="AE12" s="90"/>
      <c r="AF12" s="91">
        <v>24</v>
      </c>
      <c r="AG12" s="72">
        <v>6</v>
      </c>
      <c r="AH12" s="72"/>
      <c r="AI12" s="72">
        <v>6</v>
      </c>
      <c r="AJ12" s="72"/>
      <c r="AK12" s="72"/>
      <c r="AL12" s="72"/>
      <c r="AM12" s="72"/>
      <c r="AN12" s="72"/>
      <c r="AO12" s="36"/>
      <c r="AP12" s="41"/>
      <c r="AQ12" s="42"/>
      <c r="AR12" s="41"/>
      <c r="AS12" s="41"/>
      <c r="AT12" s="41"/>
      <c r="AU12" s="43"/>
      <c r="AV12" s="43"/>
      <c r="AW12" s="41"/>
      <c r="AX12" s="42"/>
      <c r="AY12" s="41"/>
      <c r="AZ12" s="41"/>
      <c r="BA12" s="41"/>
      <c r="BB12" s="43"/>
      <c r="BC12" s="41"/>
      <c r="BD12" s="42"/>
      <c r="BE12" s="41"/>
      <c r="BF12" s="41"/>
      <c r="BG12" s="41"/>
      <c r="BH12" s="43"/>
      <c r="BI12" s="41"/>
      <c r="BJ12" s="42"/>
      <c r="BK12" s="41"/>
      <c r="BL12" s="41"/>
      <c r="BM12" s="41"/>
      <c r="BN12" s="43"/>
      <c r="BO12" s="43"/>
    </row>
    <row r="13" spans="1:67" x14ac:dyDescent="0.3">
      <c r="A13" s="32" t="s">
        <v>52</v>
      </c>
      <c r="B13" s="33" t="s">
        <v>47</v>
      </c>
      <c r="C13" s="32"/>
      <c r="D13" s="32">
        <v>4</v>
      </c>
      <c r="E13" s="32">
        <v>6</v>
      </c>
      <c r="F13" s="35">
        <f t="shared" si="3"/>
        <v>180</v>
      </c>
      <c r="G13" s="44">
        <v>12</v>
      </c>
      <c r="H13" s="35">
        <v>168</v>
      </c>
      <c r="I13" s="35">
        <f t="shared" si="4"/>
        <v>0</v>
      </c>
      <c r="J13" s="35">
        <v>168</v>
      </c>
      <c r="K13" s="35"/>
      <c r="L13" s="35"/>
      <c r="M13" s="35"/>
      <c r="N13" s="35"/>
      <c r="O13" s="107"/>
      <c r="P13" s="118">
        <v>34</v>
      </c>
      <c r="Q13" s="43"/>
      <c r="R13" s="43"/>
      <c r="S13" s="43"/>
      <c r="T13" s="41">
        <v>50</v>
      </c>
      <c r="U13" s="72"/>
      <c r="V13" s="72"/>
      <c r="W13" s="105"/>
      <c r="X13" s="135">
        <v>34</v>
      </c>
      <c r="Y13" s="42"/>
      <c r="Z13" s="42"/>
      <c r="AA13" s="72"/>
      <c r="AB13" s="41">
        <v>50</v>
      </c>
      <c r="AC13" s="41"/>
      <c r="AD13" s="41"/>
      <c r="AE13" s="90"/>
      <c r="AF13" s="91"/>
      <c r="AG13" s="41"/>
      <c r="AH13" s="41"/>
      <c r="AI13" s="41"/>
      <c r="AJ13" s="41"/>
      <c r="AK13" s="41"/>
      <c r="AL13" s="41"/>
      <c r="AM13" s="41"/>
      <c r="AN13" s="72"/>
      <c r="AO13" s="36"/>
    </row>
    <row r="14" spans="1:67" x14ac:dyDescent="0.3">
      <c r="A14" s="32" t="s">
        <v>231</v>
      </c>
      <c r="B14" s="33" t="s">
        <v>232</v>
      </c>
      <c r="C14" s="32">
        <v>3</v>
      </c>
      <c r="D14" s="32"/>
      <c r="E14" s="32"/>
      <c r="F14" s="35">
        <v>52</v>
      </c>
      <c r="G14" s="40">
        <v>6</v>
      </c>
      <c r="H14" s="35">
        <v>36</v>
      </c>
      <c r="I14" s="35">
        <f t="shared" ref="I14:I16" si="5">H14-J14</f>
        <v>18</v>
      </c>
      <c r="J14" s="35">
        <v>18</v>
      </c>
      <c r="K14" s="35"/>
      <c r="L14" s="35"/>
      <c r="M14" s="35"/>
      <c r="N14" s="35">
        <v>6</v>
      </c>
      <c r="O14" s="107">
        <v>6</v>
      </c>
      <c r="P14" s="98">
        <v>36</v>
      </c>
      <c r="Q14" s="74">
        <v>6</v>
      </c>
      <c r="R14" s="74"/>
      <c r="S14" s="74">
        <v>6</v>
      </c>
      <c r="T14" s="74"/>
      <c r="U14" s="74"/>
      <c r="V14" s="74"/>
      <c r="W14" s="110"/>
      <c r="X14" s="99"/>
      <c r="Y14" s="74"/>
      <c r="Z14" s="74"/>
      <c r="AA14" s="74"/>
      <c r="AB14" s="74"/>
      <c r="AC14" s="74"/>
      <c r="AD14" s="74"/>
      <c r="AE14" s="100"/>
      <c r="AF14" s="98"/>
      <c r="AG14" s="74"/>
      <c r="AH14" s="74"/>
      <c r="AI14" s="74"/>
      <c r="AJ14" s="74"/>
      <c r="AK14" s="74"/>
      <c r="AL14" s="74"/>
      <c r="AM14" s="74"/>
      <c r="AN14" s="72"/>
      <c r="AO14" s="36"/>
    </row>
    <row r="15" spans="1:67" x14ac:dyDescent="0.3">
      <c r="A15" s="32" t="s">
        <v>251</v>
      </c>
      <c r="B15" s="33" t="s">
        <v>254</v>
      </c>
      <c r="C15" s="32"/>
      <c r="D15" s="32"/>
      <c r="E15" s="32">
        <v>4</v>
      </c>
      <c r="F15" s="35">
        <f t="shared" si="3"/>
        <v>38</v>
      </c>
      <c r="G15" s="40">
        <v>2</v>
      </c>
      <c r="H15" s="35">
        <v>36</v>
      </c>
      <c r="I15" s="35">
        <f t="shared" si="5"/>
        <v>18</v>
      </c>
      <c r="J15" s="35">
        <v>18</v>
      </c>
      <c r="K15" s="35"/>
      <c r="L15" s="35"/>
      <c r="M15" s="35"/>
      <c r="N15" s="35"/>
      <c r="O15" s="107"/>
      <c r="P15" s="98"/>
      <c r="Q15" s="74"/>
      <c r="R15" s="74"/>
      <c r="S15" s="74"/>
      <c r="T15" s="74">
        <v>36</v>
      </c>
      <c r="U15" s="74"/>
      <c r="V15" s="74"/>
      <c r="W15" s="110"/>
      <c r="X15" s="99"/>
      <c r="Y15" s="74"/>
      <c r="Z15" s="74"/>
      <c r="AA15" s="74"/>
      <c r="AB15" s="74"/>
      <c r="AC15" s="74"/>
      <c r="AD15" s="74"/>
      <c r="AE15" s="100"/>
      <c r="AF15" s="98"/>
      <c r="AG15" s="74"/>
      <c r="AH15" s="74"/>
      <c r="AI15" s="74"/>
      <c r="AJ15" s="74"/>
      <c r="AK15" s="74"/>
      <c r="AL15" s="74"/>
      <c r="AM15" s="74"/>
      <c r="AN15" s="72"/>
      <c r="AO15" s="36"/>
    </row>
    <row r="16" spans="1:67" x14ac:dyDescent="0.3">
      <c r="A16" s="32" t="s">
        <v>253</v>
      </c>
      <c r="B16" s="31" t="s">
        <v>252</v>
      </c>
      <c r="C16" s="74"/>
      <c r="D16" s="74"/>
      <c r="E16" s="74">
        <v>5</v>
      </c>
      <c r="F16" s="35">
        <f t="shared" si="3"/>
        <v>38</v>
      </c>
      <c r="G16" s="40">
        <v>2</v>
      </c>
      <c r="H16" s="74">
        <v>36</v>
      </c>
      <c r="I16" s="35">
        <f t="shared" si="5"/>
        <v>18</v>
      </c>
      <c r="J16" s="35">
        <v>18</v>
      </c>
      <c r="K16" s="74"/>
      <c r="L16" s="74"/>
      <c r="M16" s="35"/>
      <c r="N16" s="74"/>
      <c r="O16" s="110"/>
      <c r="P16" s="98"/>
      <c r="Q16" s="74"/>
      <c r="R16" s="74"/>
      <c r="S16" s="74"/>
      <c r="T16" s="74">
        <v>36</v>
      </c>
      <c r="U16" s="74"/>
      <c r="V16" s="74"/>
      <c r="W16" s="110"/>
      <c r="X16" s="99"/>
      <c r="Y16" s="74"/>
      <c r="Z16" s="74"/>
      <c r="AA16" s="74"/>
      <c r="AB16" s="74"/>
      <c r="AC16" s="74"/>
      <c r="AD16" s="74"/>
      <c r="AE16" s="100"/>
      <c r="AF16" s="98"/>
      <c r="AG16" s="74"/>
      <c r="AH16" s="74"/>
      <c r="AI16" s="74"/>
      <c r="AJ16" s="74"/>
      <c r="AK16" s="74"/>
      <c r="AL16" s="74"/>
      <c r="AM16" s="74"/>
      <c r="AN16" s="72"/>
      <c r="AO16" s="36"/>
    </row>
    <row r="17" spans="1:41" ht="31.2" x14ac:dyDescent="0.3">
      <c r="A17" s="47" t="s">
        <v>200</v>
      </c>
      <c r="B17" s="48" t="s">
        <v>53</v>
      </c>
      <c r="C17" s="47">
        <v>1</v>
      </c>
      <c r="D17" s="47">
        <v>0</v>
      </c>
      <c r="E17" s="47">
        <v>2</v>
      </c>
      <c r="F17" s="47">
        <f t="shared" ref="F17:AM17" si="6">SUM(F18:F20)</f>
        <v>154</v>
      </c>
      <c r="G17" s="47">
        <f t="shared" si="6"/>
        <v>8</v>
      </c>
      <c r="H17" s="47">
        <f t="shared" si="6"/>
        <v>134</v>
      </c>
      <c r="I17" s="47">
        <f t="shared" si="6"/>
        <v>67</v>
      </c>
      <c r="J17" s="47">
        <f t="shared" si="6"/>
        <v>67</v>
      </c>
      <c r="K17" s="47">
        <f t="shared" si="6"/>
        <v>0</v>
      </c>
      <c r="L17" s="47">
        <f t="shared" si="6"/>
        <v>0</v>
      </c>
      <c r="M17" s="47">
        <f t="shared" si="6"/>
        <v>0</v>
      </c>
      <c r="N17" s="47">
        <f t="shared" si="6"/>
        <v>6</v>
      </c>
      <c r="O17" s="109">
        <f t="shared" si="6"/>
        <v>6</v>
      </c>
      <c r="P17" s="97">
        <f t="shared" si="6"/>
        <v>98</v>
      </c>
      <c r="Q17" s="47">
        <f t="shared" si="6"/>
        <v>6</v>
      </c>
      <c r="R17" s="47">
        <f t="shared" si="6"/>
        <v>0</v>
      </c>
      <c r="S17" s="47">
        <f t="shared" si="6"/>
        <v>6</v>
      </c>
      <c r="T17" s="47">
        <f t="shared" si="6"/>
        <v>36</v>
      </c>
      <c r="U17" s="47">
        <f t="shared" si="6"/>
        <v>0</v>
      </c>
      <c r="V17" s="47">
        <f t="shared" si="6"/>
        <v>0</v>
      </c>
      <c r="W17" s="109">
        <f t="shared" si="6"/>
        <v>0</v>
      </c>
      <c r="X17" s="95">
        <f t="shared" si="6"/>
        <v>0</v>
      </c>
      <c r="Y17" s="47">
        <f t="shared" si="6"/>
        <v>0</v>
      </c>
      <c r="Z17" s="47">
        <f t="shared" si="6"/>
        <v>0</v>
      </c>
      <c r="AA17" s="47">
        <f t="shared" si="6"/>
        <v>0</v>
      </c>
      <c r="AB17" s="47">
        <f t="shared" si="6"/>
        <v>0</v>
      </c>
      <c r="AC17" s="47">
        <f t="shared" si="6"/>
        <v>0</v>
      </c>
      <c r="AD17" s="47">
        <f t="shared" si="6"/>
        <v>0</v>
      </c>
      <c r="AE17" s="96">
        <f t="shared" si="6"/>
        <v>0</v>
      </c>
      <c r="AF17" s="97">
        <f t="shared" si="6"/>
        <v>0</v>
      </c>
      <c r="AG17" s="47">
        <f t="shared" si="6"/>
        <v>0</v>
      </c>
      <c r="AH17" s="47">
        <f t="shared" si="6"/>
        <v>0</v>
      </c>
      <c r="AI17" s="47">
        <f t="shared" si="6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M17" s="47">
        <f t="shared" si="6"/>
        <v>0</v>
      </c>
      <c r="AN17" s="72"/>
      <c r="AO17" s="36"/>
    </row>
    <row r="18" spans="1:41" s="49" customFormat="1" x14ac:dyDescent="0.3">
      <c r="A18" s="32" t="s">
        <v>54</v>
      </c>
      <c r="B18" s="33" t="s">
        <v>214</v>
      </c>
      <c r="C18" s="32">
        <v>3</v>
      </c>
      <c r="D18" s="32"/>
      <c r="E18" s="32"/>
      <c r="F18" s="32">
        <f t="shared" ref="F18:F20" si="7">G18+H18+N18+O18</f>
        <v>78</v>
      </c>
      <c r="G18" s="35">
        <v>4</v>
      </c>
      <c r="H18" s="35">
        <v>62</v>
      </c>
      <c r="I18" s="35">
        <f>H18/2</f>
        <v>31</v>
      </c>
      <c r="J18" s="35">
        <v>31</v>
      </c>
      <c r="K18" s="35"/>
      <c r="L18" s="35"/>
      <c r="M18" s="35"/>
      <c r="N18" s="35">
        <v>6</v>
      </c>
      <c r="O18" s="107">
        <v>6</v>
      </c>
      <c r="P18" s="98">
        <v>62</v>
      </c>
      <c r="Q18" s="74">
        <v>6</v>
      </c>
      <c r="R18" s="74"/>
      <c r="S18" s="74">
        <v>6</v>
      </c>
      <c r="T18" s="74"/>
      <c r="U18" s="74"/>
      <c r="V18" s="74"/>
      <c r="W18" s="110"/>
      <c r="X18" s="99"/>
      <c r="Y18" s="74"/>
      <c r="Z18" s="74"/>
      <c r="AA18" s="74"/>
      <c r="AB18" s="74"/>
      <c r="AC18" s="74"/>
      <c r="AD18" s="74"/>
      <c r="AE18" s="100"/>
      <c r="AF18" s="98"/>
      <c r="AG18" s="74"/>
      <c r="AH18" s="74"/>
      <c r="AI18" s="74"/>
      <c r="AJ18" s="74"/>
      <c r="AK18" s="74"/>
      <c r="AL18" s="74"/>
      <c r="AM18" s="74"/>
      <c r="AN18" s="72"/>
      <c r="AO18" s="36"/>
    </row>
    <row r="19" spans="1:41" x14ac:dyDescent="0.3">
      <c r="A19" s="32" t="s">
        <v>55</v>
      </c>
      <c r="B19" s="33" t="s">
        <v>239</v>
      </c>
      <c r="C19" s="32"/>
      <c r="D19" s="32"/>
      <c r="E19" s="32">
        <v>4</v>
      </c>
      <c r="F19" s="32">
        <f t="shared" si="7"/>
        <v>38</v>
      </c>
      <c r="G19" s="35">
        <v>2</v>
      </c>
      <c r="H19" s="35">
        <v>36</v>
      </c>
      <c r="I19" s="35">
        <v>18</v>
      </c>
      <c r="J19" s="35">
        <v>18</v>
      </c>
      <c r="K19" s="35"/>
      <c r="L19" s="35"/>
      <c r="M19" s="35"/>
      <c r="N19" s="35"/>
      <c r="O19" s="107"/>
      <c r="P19" s="98"/>
      <c r="Q19" s="74"/>
      <c r="R19" s="74"/>
      <c r="S19" s="74"/>
      <c r="T19" s="74">
        <v>36</v>
      </c>
      <c r="U19" s="74"/>
      <c r="V19" s="74"/>
      <c r="W19" s="110"/>
      <c r="X19" s="99"/>
      <c r="Y19" s="74"/>
      <c r="Z19" s="74"/>
      <c r="AA19" s="74"/>
      <c r="AB19" s="74"/>
      <c r="AC19" s="74"/>
      <c r="AD19" s="74"/>
      <c r="AE19" s="100"/>
      <c r="AF19" s="98"/>
      <c r="AG19" s="74"/>
      <c r="AH19" s="74"/>
      <c r="AI19" s="74"/>
      <c r="AJ19" s="74"/>
      <c r="AK19" s="74"/>
      <c r="AL19" s="74"/>
      <c r="AM19" s="74"/>
      <c r="AN19" s="72"/>
      <c r="AO19" s="36"/>
    </row>
    <row r="20" spans="1:41" ht="15" customHeight="1" x14ac:dyDescent="0.3">
      <c r="A20" s="32" t="s">
        <v>213</v>
      </c>
      <c r="B20" s="33" t="s">
        <v>215</v>
      </c>
      <c r="C20" s="32"/>
      <c r="D20" s="32"/>
      <c r="E20" s="32">
        <v>3</v>
      </c>
      <c r="F20" s="32">
        <f t="shared" si="7"/>
        <v>38</v>
      </c>
      <c r="G20" s="35">
        <v>2</v>
      </c>
      <c r="H20" s="35">
        <v>36</v>
      </c>
      <c r="I20" s="35">
        <f t="shared" ref="I20" si="8">H20/2</f>
        <v>18</v>
      </c>
      <c r="J20" s="35">
        <f t="shared" ref="J20" si="9">H20-I20</f>
        <v>18</v>
      </c>
      <c r="K20" s="35"/>
      <c r="L20" s="35"/>
      <c r="M20" s="35"/>
      <c r="N20" s="35"/>
      <c r="O20" s="107"/>
      <c r="P20" s="98">
        <v>36</v>
      </c>
      <c r="Q20" s="74"/>
      <c r="R20" s="74"/>
      <c r="S20" s="74"/>
      <c r="T20" s="74"/>
      <c r="U20" s="74"/>
      <c r="V20" s="74"/>
      <c r="W20" s="110"/>
      <c r="X20" s="99"/>
      <c r="Y20" s="74"/>
      <c r="Z20" s="74"/>
      <c r="AA20" s="74"/>
      <c r="AB20" s="74"/>
      <c r="AC20" s="74"/>
      <c r="AD20" s="74"/>
      <c r="AE20" s="100"/>
      <c r="AF20" s="98"/>
      <c r="AG20" s="74"/>
      <c r="AH20" s="74"/>
      <c r="AI20" s="74"/>
      <c r="AJ20" s="74"/>
      <c r="AK20" s="74"/>
      <c r="AL20" s="74"/>
      <c r="AM20" s="74"/>
      <c r="AN20" s="72"/>
      <c r="AO20" s="36"/>
    </row>
    <row r="21" spans="1:41" x14ac:dyDescent="0.3">
      <c r="A21" s="50" t="s">
        <v>56</v>
      </c>
      <c r="B21" s="51" t="s">
        <v>211</v>
      </c>
      <c r="C21" s="50">
        <v>4</v>
      </c>
      <c r="D21" s="50"/>
      <c r="E21" s="50">
        <v>11</v>
      </c>
      <c r="F21" s="50">
        <f t="shared" ref="F21:AM21" si="10">SUM(F22:F36)</f>
        <v>910</v>
      </c>
      <c r="G21" s="50">
        <f t="shared" si="10"/>
        <v>74</v>
      </c>
      <c r="H21" s="50">
        <f t="shared" si="10"/>
        <v>782</v>
      </c>
      <c r="I21" s="50">
        <f t="shared" si="10"/>
        <v>376</v>
      </c>
      <c r="J21" s="50">
        <f t="shared" si="10"/>
        <v>386</v>
      </c>
      <c r="K21" s="50">
        <f t="shared" si="10"/>
        <v>0</v>
      </c>
      <c r="L21" s="50">
        <f t="shared" si="10"/>
        <v>20</v>
      </c>
      <c r="M21" s="50">
        <f t="shared" si="10"/>
        <v>0</v>
      </c>
      <c r="N21" s="50">
        <f t="shared" si="10"/>
        <v>30</v>
      </c>
      <c r="O21" s="111">
        <f t="shared" si="10"/>
        <v>30</v>
      </c>
      <c r="P21" s="119">
        <f t="shared" si="10"/>
        <v>192</v>
      </c>
      <c r="Q21" s="50">
        <f t="shared" si="10"/>
        <v>12</v>
      </c>
      <c r="R21" s="50">
        <f t="shared" si="10"/>
        <v>0</v>
      </c>
      <c r="S21" s="50">
        <f t="shared" si="10"/>
        <v>12</v>
      </c>
      <c r="T21" s="50">
        <f t="shared" si="10"/>
        <v>164</v>
      </c>
      <c r="U21" s="50">
        <f t="shared" si="10"/>
        <v>12</v>
      </c>
      <c r="V21" s="50">
        <f t="shared" si="10"/>
        <v>0</v>
      </c>
      <c r="W21" s="111">
        <f t="shared" si="10"/>
        <v>12</v>
      </c>
      <c r="X21" s="128">
        <f t="shared" si="10"/>
        <v>68</v>
      </c>
      <c r="Y21" s="50">
        <f t="shared" si="10"/>
        <v>0</v>
      </c>
      <c r="Z21" s="50">
        <f t="shared" si="10"/>
        <v>0</v>
      </c>
      <c r="AA21" s="50">
        <f t="shared" si="10"/>
        <v>0</v>
      </c>
      <c r="AB21" s="50">
        <f t="shared" si="10"/>
        <v>222</v>
      </c>
      <c r="AC21" s="50">
        <f t="shared" si="10"/>
        <v>0</v>
      </c>
      <c r="AD21" s="50">
        <f t="shared" si="10"/>
        <v>0</v>
      </c>
      <c r="AE21" s="129">
        <f t="shared" si="10"/>
        <v>0</v>
      </c>
      <c r="AF21" s="119">
        <f t="shared" si="10"/>
        <v>140</v>
      </c>
      <c r="AG21" s="50">
        <f t="shared" si="10"/>
        <v>6</v>
      </c>
      <c r="AH21" s="50">
        <f t="shared" si="10"/>
        <v>0</v>
      </c>
      <c r="AI21" s="50">
        <f t="shared" si="10"/>
        <v>6</v>
      </c>
      <c r="AJ21" s="50">
        <f t="shared" si="10"/>
        <v>0</v>
      </c>
      <c r="AK21" s="50">
        <f t="shared" si="10"/>
        <v>0</v>
      </c>
      <c r="AL21" s="50">
        <f t="shared" si="10"/>
        <v>0</v>
      </c>
      <c r="AM21" s="50">
        <f t="shared" si="10"/>
        <v>0</v>
      </c>
      <c r="AN21" s="72"/>
      <c r="AO21" s="36"/>
    </row>
    <row r="22" spans="1:41" x14ac:dyDescent="0.3">
      <c r="A22" s="37" t="s">
        <v>58</v>
      </c>
      <c r="B22" s="38" t="s">
        <v>216</v>
      </c>
      <c r="C22" s="37">
        <v>4</v>
      </c>
      <c r="D22" s="37"/>
      <c r="E22" s="37"/>
      <c r="F22" s="74">
        <f t="shared" ref="F22:F23" si="11">G22+H22+L22+N22+O22</f>
        <v>64</v>
      </c>
      <c r="G22" s="35">
        <v>4</v>
      </c>
      <c r="H22" s="34">
        <v>48</v>
      </c>
      <c r="I22" s="34">
        <f t="shared" ref="I22:I30" si="12">H22-J22</f>
        <v>24</v>
      </c>
      <c r="J22" s="34">
        <v>24</v>
      </c>
      <c r="K22" s="34"/>
      <c r="L22" s="35"/>
      <c r="M22" s="35"/>
      <c r="N22" s="35">
        <v>6</v>
      </c>
      <c r="O22" s="107">
        <v>6</v>
      </c>
      <c r="P22" s="98"/>
      <c r="Q22" s="74"/>
      <c r="R22" s="74"/>
      <c r="S22" s="74"/>
      <c r="T22" s="74">
        <v>48</v>
      </c>
      <c r="U22" s="74">
        <v>6</v>
      </c>
      <c r="V22" s="74"/>
      <c r="W22" s="110">
        <v>6</v>
      </c>
      <c r="X22" s="99"/>
      <c r="Y22" s="74"/>
      <c r="Z22" s="74"/>
      <c r="AA22" s="74"/>
      <c r="AB22" s="74"/>
      <c r="AC22" s="74"/>
      <c r="AD22" s="74"/>
      <c r="AE22" s="100"/>
      <c r="AF22" s="98"/>
      <c r="AG22" s="74"/>
      <c r="AH22" s="74"/>
      <c r="AI22" s="74"/>
      <c r="AJ22" s="74"/>
      <c r="AK22" s="74"/>
      <c r="AL22" s="74"/>
      <c r="AM22" s="74"/>
      <c r="AN22" s="72"/>
      <c r="AO22" s="36"/>
    </row>
    <row r="23" spans="1:41" x14ac:dyDescent="0.3">
      <c r="A23" s="37" t="s">
        <v>59</v>
      </c>
      <c r="B23" s="38" t="s">
        <v>217</v>
      </c>
      <c r="C23" s="37">
        <v>3</v>
      </c>
      <c r="D23" s="37"/>
      <c r="E23" s="37"/>
      <c r="F23" s="74">
        <f t="shared" si="11"/>
        <v>72</v>
      </c>
      <c r="G23" s="35">
        <v>4</v>
      </c>
      <c r="H23" s="34">
        <v>56</v>
      </c>
      <c r="I23" s="34">
        <f t="shared" si="12"/>
        <v>28</v>
      </c>
      <c r="J23" s="34">
        <v>28</v>
      </c>
      <c r="K23" s="34"/>
      <c r="L23" s="35"/>
      <c r="M23" s="35"/>
      <c r="N23" s="35">
        <v>6</v>
      </c>
      <c r="O23" s="107">
        <v>6</v>
      </c>
      <c r="P23" s="98">
        <v>56</v>
      </c>
      <c r="Q23" s="74">
        <v>6</v>
      </c>
      <c r="R23" s="74"/>
      <c r="S23" s="74">
        <v>6</v>
      </c>
      <c r="T23" s="74"/>
      <c r="U23" s="74"/>
      <c r="V23" s="74"/>
      <c r="W23" s="110"/>
      <c r="X23" s="99"/>
      <c r="Y23" s="74"/>
      <c r="Z23" s="74"/>
      <c r="AA23" s="74"/>
      <c r="AB23" s="74"/>
      <c r="AC23" s="74"/>
      <c r="AD23" s="74"/>
      <c r="AE23" s="100"/>
      <c r="AF23" s="98"/>
      <c r="AG23" s="74"/>
      <c r="AH23" s="74"/>
      <c r="AI23" s="74"/>
      <c r="AJ23" s="74"/>
      <c r="AK23" s="74"/>
      <c r="AL23" s="74"/>
      <c r="AM23" s="74"/>
      <c r="AN23" s="72"/>
      <c r="AO23" s="36"/>
    </row>
    <row r="24" spans="1:41" x14ac:dyDescent="0.3">
      <c r="A24" s="37" t="s">
        <v>60</v>
      </c>
      <c r="B24" s="38" t="s">
        <v>218</v>
      </c>
      <c r="C24" s="37"/>
      <c r="D24" s="37"/>
      <c r="E24" s="37">
        <v>3</v>
      </c>
      <c r="F24" s="74">
        <v>48</v>
      </c>
      <c r="G24" s="35">
        <v>4</v>
      </c>
      <c r="H24" s="34">
        <v>48</v>
      </c>
      <c r="I24" s="34">
        <f t="shared" si="12"/>
        <v>24</v>
      </c>
      <c r="J24" s="34">
        <v>24</v>
      </c>
      <c r="K24" s="34"/>
      <c r="L24" s="35"/>
      <c r="M24" s="35"/>
      <c r="N24" s="35"/>
      <c r="O24" s="107"/>
      <c r="P24" s="98">
        <v>48</v>
      </c>
      <c r="Q24" s="74"/>
      <c r="R24" s="74"/>
      <c r="S24" s="74"/>
      <c r="T24" s="74"/>
      <c r="U24" s="74"/>
      <c r="V24" s="74"/>
      <c r="W24" s="110"/>
      <c r="X24" s="99"/>
      <c r="Y24" s="74"/>
      <c r="Z24" s="74"/>
      <c r="AA24" s="74"/>
      <c r="AB24" s="74"/>
      <c r="AC24" s="74"/>
      <c r="AD24" s="74"/>
      <c r="AE24" s="100"/>
      <c r="AF24" s="98"/>
      <c r="AG24" s="74"/>
      <c r="AH24" s="74"/>
      <c r="AI24" s="74"/>
      <c r="AJ24" s="74"/>
      <c r="AK24" s="74"/>
      <c r="AL24" s="74"/>
      <c r="AM24" s="74"/>
      <c r="AN24" s="72"/>
      <c r="AO24" s="36"/>
    </row>
    <row r="25" spans="1:41" ht="31.2" x14ac:dyDescent="0.3">
      <c r="A25" s="37" t="s">
        <v>61</v>
      </c>
      <c r="B25" s="55" t="s">
        <v>207</v>
      </c>
      <c r="C25" s="37">
        <v>4</v>
      </c>
      <c r="D25" s="37"/>
      <c r="E25" s="37"/>
      <c r="F25" s="74">
        <f t="shared" ref="F25" si="13">G25+H25+N25+O25</f>
        <v>150</v>
      </c>
      <c r="G25" s="35">
        <v>22</v>
      </c>
      <c r="H25" s="34">
        <v>116</v>
      </c>
      <c r="I25" s="34">
        <f t="shared" si="12"/>
        <v>40</v>
      </c>
      <c r="J25" s="34">
        <v>76</v>
      </c>
      <c r="K25" s="34"/>
      <c r="L25" s="35"/>
      <c r="M25" s="35"/>
      <c r="N25" s="35">
        <v>6</v>
      </c>
      <c r="O25" s="107">
        <v>6</v>
      </c>
      <c r="P25" s="98">
        <v>36</v>
      </c>
      <c r="Q25" s="74"/>
      <c r="R25" s="74"/>
      <c r="S25" s="74"/>
      <c r="T25" s="74">
        <v>80</v>
      </c>
      <c r="U25" s="74">
        <v>6</v>
      </c>
      <c r="V25" s="74"/>
      <c r="W25" s="110">
        <v>6</v>
      </c>
      <c r="X25" s="99"/>
      <c r="Y25" s="74"/>
      <c r="Z25" s="74"/>
      <c r="AA25" s="74"/>
      <c r="AB25" s="74"/>
      <c r="AC25" s="74"/>
      <c r="AD25" s="74"/>
      <c r="AE25" s="100"/>
      <c r="AF25" s="98"/>
      <c r="AG25" s="74"/>
      <c r="AH25" s="74"/>
      <c r="AI25" s="74"/>
      <c r="AJ25" s="74"/>
      <c r="AK25" s="74"/>
      <c r="AL25" s="74"/>
      <c r="AM25" s="74"/>
      <c r="AN25" s="72"/>
      <c r="AO25" s="36"/>
    </row>
    <row r="26" spans="1:41" ht="31.2" x14ac:dyDescent="0.3">
      <c r="A26" s="37" t="s">
        <v>63</v>
      </c>
      <c r="B26" s="38" t="s">
        <v>219</v>
      </c>
      <c r="C26" s="37"/>
      <c r="D26" s="37"/>
      <c r="E26" s="37">
        <v>7</v>
      </c>
      <c r="F26" s="74">
        <f t="shared" ref="F26:F30" si="14">G26+H26+L26+N26+O26</f>
        <v>38</v>
      </c>
      <c r="G26" s="35">
        <v>2</v>
      </c>
      <c r="H26" s="34">
        <v>36</v>
      </c>
      <c r="I26" s="34">
        <f t="shared" si="12"/>
        <v>18</v>
      </c>
      <c r="J26" s="34">
        <v>18</v>
      </c>
      <c r="K26" s="34"/>
      <c r="L26" s="35"/>
      <c r="M26" s="35"/>
      <c r="N26" s="35"/>
      <c r="O26" s="107"/>
      <c r="P26" s="98"/>
      <c r="Q26" s="74"/>
      <c r="R26" s="74"/>
      <c r="S26" s="74"/>
      <c r="T26" s="74"/>
      <c r="U26" s="74"/>
      <c r="V26" s="74"/>
      <c r="W26" s="110"/>
      <c r="X26" s="99"/>
      <c r="Y26" s="74"/>
      <c r="Z26" s="74"/>
      <c r="AA26" s="74"/>
      <c r="AB26" s="74"/>
      <c r="AC26" s="74"/>
      <c r="AD26" s="74"/>
      <c r="AE26" s="100"/>
      <c r="AF26" s="98">
        <v>36</v>
      </c>
      <c r="AG26" s="74"/>
      <c r="AH26" s="74"/>
      <c r="AI26" s="74"/>
      <c r="AJ26" s="74"/>
      <c r="AK26" s="74"/>
      <c r="AL26" s="74"/>
      <c r="AM26" s="74"/>
      <c r="AN26" s="72"/>
      <c r="AO26" s="36"/>
    </row>
    <row r="27" spans="1:41" x14ac:dyDescent="0.3">
      <c r="A27" s="37" t="s">
        <v>65</v>
      </c>
      <c r="B27" s="38" t="s">
        <v>57</v>
      </c>
      <c r="C27" s="37"/>
      <c r="D27" s="37"/>
      <c r="E27" s="37">
        <v>6</v>
      </c>
      <c r="F27" s="74">
        <f t="shared" si="14"/>
        <v>72</v>
      </c>
      <c r="G27" s="35">
        <v>4</v>
      </c>
      <c r="H27" s="34">
        <v>68</v>
      </c>
      <c r="I27" s="34">
        <f t="shared" si="12"/>
        <v>36</v>
      </c>
      <c r="J27" s="34">
        <v>32</v>
      </c>
      <c r="K27" s="34"/>
      <c r="L27" s="35"/>
      <c r="M27" s="35"/>
      <c r="N27" s="35"/>
      <c r="O27" s="107"/>
      <c r="P27" s="98"/>
      <c r="Q27" s="74"/>
      <c r="R27" s="74"/>
      <c r="S27" s="74"/>
      <c r="T27" s="74"/>
      <c r="U27" s="74"/>
      <c r="V27" s="74"/>
      <c r="W27" s="110"/>
      <c r="X27" s="99"/>
      <c r="Y27" s="74"/>
      <c r="Z27" s="74"/>
      <c r="AA27" s="74"/>
      <c r="AB27" s="74">
        <v>68</v>
      </c>
      <c r="AC27" s="74"/>
      <c r="AD27" s="74"/>
      <c r="AE27" s="100"/>
      <c r="AF27" s="98"/>
      <c r="AG27" s="74"/>
      <c r="AH27" s="74"/>
      <c r="AI27" s="74"/>
      <c r="AJ27" s="74"/>
      <c r="AK27" s="74"/>
      <c r="AL27" s="74"/>
      <c r="AM27" s="74"/>
      <c r="AN27" s="72"/>
      <c r="AO27" s="36"/>
    </row>
    <row r="28" spans="1:41" x14ac:dyDescent="0.3">
      <c r="A28" s="37" t="s">
        <v>66</v>
      </c>
      <c r="B28" s="38" t="s">
        <v>225</v>
      </c>
      <c r="C28" s="37"/>
      <c r="D28" s="37"/>
      <c r="E28" s="37">
        <v>7</v>
      </c>
      <c r="F28" s="74">
        <f>G28+H28+N28+O28</f>
        <v>90</v>
      </c>
      <c r="G28" s="35">
        <v>10</v>
      </c>
      <c r="H28" s="34">
        <v>68</v>
      </c>
      <c r="I28" s="34">
        <v>24</v>
      </c>
      <c r="J28" s="34">
        <v>24</v>
      </c>
      <c r="K28" s="34"/>
      <c r="L28" s="35">
        <v>20</v>
      </c>
      <c r="M28" s="35"/>
      <c r="N28" s="35">
        <v>6</v>
      </c>
      <c r="O28" s="107">
        <v>6</v>
      </c>
      <c r="P28" s="98"/>
      <c r="Q28" s="74"/>
      <c r="R28" s="74"/>
      <c r="S28" s="74"/>
      <c r="T28" s="74"/>
      <c r="U28" s="74"/>
      <c r="V28" s="74"/>
      <c r="W28" s="110"/>
      <c r="X28" s="99"/>
      <c r="Y28" s="74"/>
      <c r="Z28" s="74"/>
      <c r="AA28" s="74"/>
      <c r="AB28" s="74"/>
      <c r="AC28" s="74"/>
      <c r="AD28" s="74"/>
      <c r="AE28" s="100"/>
      <c r="AF28" s="98">
        <v>68</v>
      </c>
      <c r="AG28" s="74">
        <v>6</v>
      </c>
      <c r="AH28" s="74"/>
      <c r="AI28" s="74">
        <v>6</v>
      </c>
      <c r="AJ28" s="74"/>
      <c r="AK28" s="74"/>
      <c r="AL28" s="74"/>
      <c r="AM28" s="74"/>
      <c r="AN28" s="72"/>
      <c r="AO28" s="36"/>
    </row>
    <row r="29" spans="1:41" x14ac:dyDescent="0.3">
      <c r="A29" s="37" t="s">
        <v>220</v>
      </c>
      <c r="B29" s="38" t="s">
        <v>226</v>
      </c>
      <c r="C29" s="37"/>
      <c r="D29" s="37"/>
      <c r="E29" s="37">
        <v>5</v>
      </c>
      <c r="F29" s="74">
        <f t="shared" si="14"/>
        <v>68</v>
      </c>
      <c r="G29" s="35">
        <v>4</v>
      </c>
      <c r="H29" s="34">
        <v>64</v>
      </c>
      <c r="I29" s="34">
        <f t="shared" si="12"/>
        <v>46</v>
      </c>
      <c r="J29" s="34">
        <v>18</v>
      </c>
      <c r="K29" s="34"/>
      <c r="L29" s="35"/>
      <c r="M29" s="35"/>
      <c r="N29" s="35"/>
      <c r="O29" s="107"/>
      <c r="P29" s="98"/>
      <c r="Q29" s="74"/>
      <c r="R29" s="74"/>
      <c r="S29" s="74"/>
      <c r="T29" s="74"/>
      <c r="U29" s="74"/>
      <c r="V29" s="74"/>
      <c r="W29" s="110"/>
      <c r="X29" s="99">
        <v>68</v>
      </c>
      <c r="Y29" s="74"/>
      <c r="Z29" s="74"/>
      <c r="AA29" s="74"/>
      <c r="AB29" s="74"/>
      <c r="AC29" s="74"/>
      <c r="AD29" s="74"/>
      <c r="AE29" s="100"/>
      <c r="AF29" s="98"/>
      <c r="AG29" s="74"/>
      <c r="AH29" s="74"/>
      <c r="AI29" s="74"/>
      <c r="AJ29" s="74"/>
      <c r="AK29" s="74"/>
      <c r="AL29" s="74"/>
      <c r="AM29" s="74"/>
      <c r="AN29" s="72"/>
      <c r="AO29" s="36"/>
    </row>
    <row r="30" spans="1:41" ht="31.2" x14ac:dyDescent="0.3">
      <c r="A30" s="37" t="s">
        <v>221</v>
      </c>
      <c r="B30" s="38" t="s">
        <v>227</v>
      </c>
      <c r="C30" s="37"/>
      <c r="D30" s="37"/>
      <c r="E30" s="37">
        <v>6</v>
      </c>
      <c r="F30" s="74">
        <f t="shared" si="14"/>
        <v>38</v>
      </c>
      <c r="G30" s="35">
        <v>2</v>
      </c>
      <c r="H30" s="34">
        <v>36</v>
      </c>
      <c r="I30" s="34">
        <f t="shared" si="12"/>
        <v>18</v>
      </c>
      <c r="J30" s="34">
        <v>18</v>
      </c>
      <c r="K30" s="34"/>
      <c r="L30" s="35"/>
      <c r="M30" s="35"/>
      <c r="N30" s="35"/>
      <c r="O30" s="107"/>
      <c r="P30" s="98"/>
      <c r="Q30" s="74"/>
      <c r="R30" s="74"/>
      <c r="S30" s="74"/>
      <c r="T30" s="74"/>
      <c r="U30" s="74"/>
      <c r="V30" s="74"/>
      <c r="W30" s="110"/>
      <c r="X30" s="99"/>
      <c r="Y30" s="74"/>
      <c r="Z30" s="74"/>
      <c r="AA30" s="74"/>
      <c r="AB30" s="74">
        <v>36</v>
      </c>
      <c r="AC30" s="74"/>
      <c r="AD30" s="74"/>
      <c r="AE30" s="100"/>
      <c r="AF30" s="98"/>
      <c r="AG30" s="74"/>
      <c r="AH30" s="74"/>
      <c r="AI30" s="74"/>
      <c r="AJ30" s="74"/>
      <c r="AK30" s="74"/>
      <c r="AL30" s="74"/>
      <c r="AM30" s="74"/>
      <c r="AN30" s="72"/>
      <c r="AO30" s="36"/>
    </row>
    <row r="31" spans="1:41" x14ac:dyDescent="0.3">
      <c r="A31" s="37" t="s">
        <v>222</v>
      </c>
      <c r="B31" s="38" t="s">
        <v>267</v>
      </c>
      <c r="C31" s="37">
        <v>3</v>
      </c>
      <c r="D31" s="37"/>
      <c r="E31" s="37"/>
      <c r="F31" s="74">
        <v>68</v>
      </c>
      <c r="G31" s="35">
        <v>6</v>
      </c>
      <c r="H31" s="34">
        <v>52</v>
      </c>
      <c r="I31" s="34">
        <f t="shared" ref="I31:I36" si="15">H31/2</f>
        <v>26</v>
      </c>
      <c r="J31" s="34">
        <f t="shared" ref="J31:J36" si="16">H31-I31</f>
        <v>26</v>
      </c>
      <c r="K31" s="34"/>
      <c r="L31" s="35"/>
      <c r="M31" s="35"/>
      <c r="N31" s="35">
        <v>6</v>
      </c>
      <c r="O31" s="107">
        <v>6</v>
      </c>
      <c r="P31" s="98">
        <v>52</v>
      </c>
      <c r="Q31" s="74">
        <v>6</v>
      </c>
      <c r="R31" s="74"/>
      <c r="S31" s="74">
        <v>6</v>
      </c>
      <c r="T31" s="74"/>
      <c r="U31" s="74"/>
      <c r="V31" s="74"/>
      <c r="W31" s="110"/>
      <c r="X31" s="99"/>
      <c r="Y31" s="74"/>
      <c r="Z31" s="74"/>
      <c r="AA31" s="74"/>
      <c r="AB31" s="74"/>
      <c r="AC31" s="74"/>
      <c r="AD31" s="74"/>
      <c r="AE31" s="100"/>
      <c r="AF31" s="98"/>
      <c r="AG31" s="74"/>
      <c r="AH31" s="74"/>
      <c r="AI31" s="74"/>
      <c r="AJ31" s="74"/>
      <c r="AK31" s="74"/>
      <c r="AL31" s="74"/>
      <c r="AM31" s="74"/>
      <c r="AN31" s="72"/>
      <c r="AO31" s="36"/>
    </row>
    <row r="32" spans="1:41" x14ac:dyDescent="0.3">
      <c r="A32" s="37" t="s">
        <v>223</v>
      </c>
      <c r="B32" s="33" t="s">
        <v>228</v>
      </c>
      <c r="C32" s="32"/>
      <c r="D32" s="32"/>
      <c r="E32" s="32">
        <v>4</v>
      </c>
      <c r="F32" s="34">
        <f>G32+H32+N32+O32</f>
        <v>50</v>
      </c>
      <c r="G32" s="32">
        <v>4</v>
      </c>
      <c r="H32" s="32">
        <v>46</v>
      </c>
      <c r="I32" s="32">
        <f>H32-J32</f>
        <v>20</v>
      </c>
      <c r="J32" s="32">
        <v>26</v>
      </c>
      <c r="K32" s="32"/>
      <c r="L32" s="32"/>
      <c r="M32" s="32"/>
      <c r="N32" s="32"/>
      <c r="O32" s="112"/>
      <c r="P32" s="88"/>
      <c r="Q32" s="32"/>
      <c r="R32" s="32"/>
      <c r="S32" s="72"/>
      <c r="T32" s="72"/>
      <c r="U32" s="72"/>
      <c r="V32" s="72"/>
      <c r="W32" s="105"/>
      <c r="X32" s="86"/>
      <c r="Y32" s="72"/>
      <c r="Z32" s="72"/>
      <c r="AA32" s="72"/>
      <c r="AB32" s="32">
        <v>46</v>
      </c>
      <c r="AC32" s="32"/>
      <c r="AD32" s="32"/>
      <c r="AE32" s="87"/>
      <c r="AF32" s="88"/>
      <c r="AG32" s="32"/>
      <c r="AH32" s="32"/>
      <c r="AI32" s="32"/>
      <c r="AJ32" s="32"/>
      <c r="AK32" s="32"/>
      <c r="AL32" s="32"/>
      <c r="AM32" s="32"/>
      <c r="AN32" s="72"/>
      <c r="AO32" s="36"/>
    </row>
    <row r="33" spans="1:41" ht="31.2" x14ac:dyDescent="0.3">
      <c r="A33" s="37" t="s">
        <v>224</v>
      </c>
      <c r="B33" s="38" t="s">
        <v>268</v>
      </c>
      <c r="C33" s="37"/>
      <c r="D33" s="37"/>
      <c r="E33" s="37">
        <v>4</v>
      </c>
      <c r="F33" s="74">
        <v>38</v>
      </c>
      <c r="G33" s="35">
        <v>2</v>
      </c>
      <c r="H33" s="34">
        <v>36</v>
      </c>
      <c r="I33" s="34">
        <f t="shared" si="15"/>
        <v>18</v>
      </c>
      <c r="J33" s="34">
        <f t="shared" si="16"/>
        <v>18</v>
      </c>
      <c r="K33" s="34"/>
      <c r="L33" s="35"/>
      <c r="M33" s="35"/>
      <c r="N33" s="35"/>
      <c r="O33" s="107"/>
      <c r="P33" s="98"/>
      <c r="Q33" s="74"/>
      <c r="R33" s="74"/>
      <c r="S33" s="74"/>
      <c r="T33" s="74">
        <v>36</v>
      </c>
      <c r="U33" s="74"/>
      <c r="V33" s="74"/>
      <c r="W33" s="110"/>
      <c r="X33" s="99"/>
      <c r="Y33" s="74"/>
      <c r="Z33" s="74"/>
      <c r="AA33" s="74"/>
      <c r="AB33" s="74"/>
      <c r="AC33" s="74"/>
      <c r="AD33" s="74"/>
      <c r="AE33" s="100"/>
      <c r="AF33" s="98"/>
      <c r="AG33" s="74"/>
      <c r="AH33" s="74"/>
      <c r="AI33" s="74"/>
      <c r="AJ33" s="74"/>
      <c r="AK33" s="74"/>
      <c r="AL33" s="74"/>
      <c r="AM33" s="74"/>
      <c r="AN33" s="72"/>
      <c r="AO33" s="36"/>
    </row>
    <row r="34" spans="1:41" x14ac:dyDescent="0.3">
      <c r="A34" s="37" t="s">
        <v>233</v>
      </c>
      <c r="B34" s="38" t="s">
        <v>258</v>
      </c>
      <c r="C34" s="37"/>
      <c r="D34" s="37"/>
      <c r="E34" s="37">
        <v>6</v>
      </c>
      <c r="F34" s="74">
        <v>38</v>
      </c>
      <c r="G34" s="35">
        <v>2</v>
      </c>
      <c r="H34" s="34">
        <v>36</v>
      </c>
      <c r="I34" s="34">
        <f t="shared" si="15"/>
        <v>18</v>
      </c>
      <c r="J34" s="34">
        <f t="shared" si="16"/>
        <v>18</v>
      </c>
      <c r="K34" s="34"/>
      <c r="L34" s="35"/>
      <c r="M34" s="35"/>
      <c r="N34" s="35"/>
      <c r="O34" s="107"/>
      <c r="P34" s="98"/>
      <c r="Q34" s="74"/>
      <c r="R34" s="74"/>
      <c r="S34" s="74"/>
      <c r="T34" s="74"/>
      <c r="U34" s="74"/>
      <c r="V34" s="74"/>
      <c r="W34" s="110"/>
      <c r="X34" s="99"/>
      <c r="Y34" s="74"/>
      <c r="Z34" s="74"/>
      <c r="AA34" s="74"/>
      <c r="AB34" s="74">
        <v>36</v>
      </c>
      <c r="AC34" s="74"/>
      <c r="AD34" s="74"/>
      <c r="AE34" s="100"/>
      <c r="AF34" s="98"/>
      <c r="AG34" s="74"/>
      <c r="AH34" s="74"/>
      <c r="AI34" s="74"/>
      <c r="AJ34" s="74"/>
      <c r="AK34" s="74"/>
      <c r="AL34" s="74"/>
      <c r="AM34" s="74"/>
      <c r="AN34" s="72"/>
      <c r="AO34" s="36"/>
    </row>
    <row r="35" spans="1:41" ht="31.2" x14ac:dyDescent="0.3">
      <c r="A35" s="37" t="s">
        <v>255</v>
      </c>
      <c r="B35" s="38" t="s">
        <v>294</v>
      </c>
      <c r="C35" s="37"/>
      <c r="D35" s="37"/>
      <c r="E35" s="37">
        <v>6</v>
      </c>
      <c r="F35" s="74">
        <v>38</v>
      </c>
      <c r="G35" s="35">
        <v>2</v>
      </c>
      <c r="H35" s="34">
        <v>36</v>
      </c>
      <c r="I35" s="34">
        <f t="shared" si="15"/>
        <v>18</v>
      </c>
      <c r="J35" s="34">
        <f t="shared" si="16"/>
        <v>18</v>
      </c>
      <c r="K35" s="34"/>
      <c r="L35" s="35"/>
      <c r="M35" s="35"/>
      <c r="N35" s="35"/>
      <c r="O35" s="107"/>
      <c r="P35" s="98"/>
      <c r="Q35" s="74"/>
      <c r="R35" s="74"/>
      <c r="S35" s="74"/>
      <c r="U35" s="74"/>
      <c r="V35" s="74"/>
      <c r="W35" s="110"/>
      <c r="X35" s="99"/>
      <c r="Y35" s="74"/>
      <c r="Z35" s="74"/>
      <c r="AA35" s="74"/>
      <c r="AB35" s="74">
        <v>36</v>
      </c>
      <c r="AC35" s="74"/>
      <c r="AD35" s="74"/>
      <c r="AE35" s="100"/>
      <c r="AF35" s="98"/>
      <c r="AG35" s="74"/>
      <c r="AH35" s="74"/>
      <c r="AI35" s="74"/>
      <c r="AJ35" s="74"/>
      <c r="AK35" s="74"/>
      <c r="AL35" s="74"/>
      <c r="AM35" s="74"/>
      <c r="AN35" s="72"/>
      <c r="AO35" s="36"/>
    </row>
    <row r="36" spans="1:41" ht="46.8" x14ac:dyDescent="0.3">
      <c r="A36" s="37" t="s">
        <v>255</v>
      </c>
      <c r="B36" s="52" t="s">
        <v>257</v>
      </c>
      <c r="C36" s="74"/>
      <c r="D36" s="74"/>
      <c r="E36" s="74">
        <v>7</v>
      </c>
      <c r="F36" s="74">
        <v>38</v>
      </c>
      <c r="G36" s="35">
        <v>2</v>
      </c>
      <c r="H36" s="34">
        <v>36</v>
      </c>
      <c r="I36" s="34">
        <f t="shared" si="15"/>
        <v>18</v>
      </c>
      <c r="J36" s="34">
        <f t="shared" si="16"/>
        <v>18</v>
      </c>
      <c r="K36" s="74"/>
      <c r="L36" s="74"/>
      <c r="M36" s="35"/>
      <c r="N36" s="35"/>
      <c r="O36" s="110"/>
      <c r="P36" s="98"/>
      <c r="Q36" s="74"/>
      <c r="R36" s="74"/>
      <c r="S36" s="74"/>
      <c r="T36" s="74"/>
      <c r="U36" s="74"/>
      <c r="V36" s="74"/>
      <c r="W36" s="110"/>
      <c r="X36" s="99"/>
      <c r="Y36" s="74"/>
      <c r="Z36" s="74"/>
      <c r="AA36" s="74"/>
      <c r="AB36" s="74"/>
      <c r="AC36" s="74"/>
      <c r="AD36" s="74"/>
      <c r="AE36" s="100"/>
      <c r="AF36" s="98">
        <v>36</v>
      </c>
      <c r="AG36" s="74"/>
      <c r="AH36" s="74"/>
      <c r="AI36" s="74"/>
      <c r="AJ36" s="74"/>
      <c r="AK36" s="74"/>
      <c r="AL36" s="74"/>
      <c r="AM36" s="74"/>
      <c r="AN36" s="72"/>
      <c r="AO36" s="36"/>
    </row>
    <row r="37" spans="1:41" x14ac:dyDescent="0.3">
      <c r="A37" s="37" t="s">
        <v>256</v>
      </c>
      <c r="B37" s="38" t="s">
        <v>292</v>
      </c>
      <c r="C37" s="37"/>
      <c r="D37" s="37"/>
      <c r="E37" s="37">
        <v>6</v>
      </c>
      <c r="F37" s="74">
        <f t="shared" ref="F37" si="17">G37+H37+N37+O37</f>
        <v>38</v>
      </c>
      <c r="G37" s="35">
        <v>2</v>
      </c>
      <c r="H37" s="74">
        <v>36</v>
      </c>
      <c r="I37" s="34">
        <v>18</v>
      </c>
      <c r="J37" s="34">
        <v>18</v>
      </c>
      <c r="K37" s="34"/>
      <c r="L37" s="35"/>
      <c r="M37" s="35"/>
      <c r="N37" s="35"/>
      <c r="O37" s="107"/>
      <c r="P37" s="98"/>
      <c r="Q37" s="74"/>
      <c r="R37" s="74"/>
      <c r="S37" s="74"/>
      <c r="T37" s="74"/>
      <c r="U37" s="74"/>
      <c r="V37" s="74"/>
      <c r="W37" s="110"/>
      <c r="X37" s="99"/>
      <c r="Y37" s="74"/>
      <c r="Z37" s="74"/>
      <c r="AA37" s="74"/>
      <c r="AB37" s="74"/>
      <c r="AC37" s="74"/>
      <c r="AD37" s="74"/>
      <c r="AE37" s="100"/>
      <c r="AF37" s="98"/>
      <c r="AG37" s="74"/>
      <c r="AH37" s="74"/>
      <c r="AI37" s="74"/>
      <c r="AJ37" s="74">
        <v>36</v>
      </c>
      <c r="AK37" s="74"/>
      <c r="AL37" s="74"/>
      <c r="AM37" s="74"/>
      <c r="AN37" s="72"/>
      <c r="AO37" s="36"/>
    </row>
    <row r="38" spans="1:41" x14ac:dyDescent="0.3">
      <c r="A38" s="29" t="s">
        <v>212</v>
      </c>
      <c r="B38" s="30" t="s">
        <v>68</v>
      </c>
      <c r="C38" s="29">
        <f t="shared" ref="C38:AM38" si="18">C39+C47+C54+C60+C65</f>
        <v>10</v>
      </c>
      <c r="D38" s="29">
        <f t="shared" si="18"/>
        <v>0</v>
      </c>
      <c r="E38" s="29">
        <f t="shared" si="18"/>
        <v>15</v>
      </c>
      <c r="F38" s="29">
        <f t="shared" si="18"/>
        <v>2456</v>
      </c>
      <c r="G38" s="29">
        <f t="shared" si="18"/>
        <v>98</v>
      </c>
      <c r="H38" s="29">
        <f t="shared" si="18"/>
        <v>1074</v>
      </c>
      <c r="I38" s="29">
        <f t="shared" si="18"/>
        <v>494</v>
      </c>
      <c r="J38" s="29">
        <f t="shared" si="18"/>
        <v>508</v>
      </c>
      <c r="K38" s="29">
        <f t="shared" si="18"/>
        <v>0</v>
      </c>
      <c r="L38" s="29">
        <f t="shared" si="18"/>
        <v>40</v>
      </c>
      <c r="M38" s="29">
        <f t="shared" si="18"/>
        <v>1152</v>
      </c>
      <c r="N38" s="29">
        <f t="shared" si="18"/>
        <v>66</v>
      </c>
      <c r="O38" s="104">
        <f t="shared" si="18"/>
        <v>66</v>
      </c>
      <c r="P38" s="116">
        <f t="shared" si="18"/>
        <v>86</v>
      </c>
      <c r="Q38" s="29">
        <f t="shared" si="18"/>
        <v>6</v>
      </c>
      <c r="R38" s="29">
        <f t="shared" si="18"/>
        <v>0</v>
      </c>
      <c r="S38" s="29">
        <f t="shared" si="18"/>
        <v>6</v>
      </c>
      <c r="T38" s="29">
        <f t="shared" si="18"/>
        <v>214</v>
      </c>
      <c r="U38" s="29">
        <f t="shared" si="18"/>
        <v>6</v>
      </c>
      <c r="V38" s="29">
        <f t="shared" si="18"/>
        <v>252</v>
      </c>
      <c r="W38" s="104">
        <f t="shared" si="18"/>
        <v>6</v>
      </c>
      <c r="X38" s="124">
        <f t="shared" si="18"/>
        <v>272</v>
      </c>
      <c r="Y38" s="29">
        <f t="shared" si="18"/>
        <v>12</v>
      </c>
      <c r="Z38" s="29">
        <f t="shared" si="18"/>
        <v>144</v>
      </c>
      <c r="AA38" s="29">
        <f t="shared" si="18"/>
        <v>12</v>
      </c>
      <c r="AB38" s="29">
        <f t="shared" si="18"/>
        <v>306</v>
      </c>
      <c r="AC38" s="29">
        <f t="shared" si="18"/>
        <v>12</v>
      </c>
      <c r="AD38" s="29">
        <f t="shared" si="18"/>
        <v>180</v>
      </c>
      <c r="AE38" s="125">
        <f t="shared" si="18"/>
        <v>12</v>
      </c>
      <c r="AF38" s="116">
        <f t="shared" si="18"/>
        <v>60</v>
      </c>
      <c r="AG38" s="29">
        <f t="shared" si="18"/>
        <v>12</v>
      </c>
      <c r="AH38" s="29">
        <f t="shared" si="18"/>
        <v>252</v>
      </c>
      <c r="AI38" s="29">
        <f t="shared" si="18"/>
        <v>12</v>
      </c>
      <c r="AJ38" s="29">
        <f t="shared" si="18"/>
        <v>136</v>
      </c>
      <c r="AK38" s="29">
        <f t="shared" si="18"/>
        <v>12</v>
      </c>
      <c r="AL38" s="29">
        <f t="shared" si="18"/>
        <v>324</v>
      </c>
      <c r="AM38" s="29">
        <f t="shared" si="18"/>
        <v>12</v>
      </c>
      <c r="AN38" s="72"/>
      <c r="AO38" s="36"/>
    </row>
    <row r="39" spans="1:41" ht="31.2" x14ac:dyDescent="0.3">
      <c r="A39" s="53" t="s">
        <v>69</v>
      </c>
      <c r="B39" s="54" t="s">
        <v>289</v>
      </c>
      <c r="C39" s="53">
        <v>3</v>
      </c>
      <c r="D39" s="53"/>
      <c r="E39" s="53">
        <v>3</v>
      </c>
      <c r="F39" s="53">
        <f>SUM(F40:F46)</f>
        <v>936</v>
      </c>
      <c r="G39" s="53">
        <f t="shared" ref="G39:O39" si="19">SUM(G40:G46)</f>
        <v>30</v>
      </c>
      <c r="H39" s="53">
        <f t="shared" si="19"/>
        <v>606</v>
      </c>
      <c r="I39" s="53">
        <f t="shared" si="19"/>
        <v>264</v>
      </c>
      <c r="J39" s="53">
        <f t="shared" si="19"/>
        <v>280</v>
      </c>
      <c r="K39" s="53">
        <f t="shared" si="19"/>
        <v>0</v>
      </c>
      <c r="L39" s="53">
        <f t="shared" si="19"/>
        <v>40</v>
      </c>
      <c r="M39" s="53">
        <f t="shared" si="19"/>
        <v>252</v>
      </c>
      <c r="N39" s="53">
        <f t="shared" si="19"/>
        <v>24</v>
      </c>
      <c r="O39" s="113">
        <f t="shared" si="19"/>
        <v>24</v>
      </c>
      <c r="P39" s="120">
        <f t="shared" ref="P39:AM39" si="20">SUM(P40:P46)</f>
        <v>0</v>
      </c>
      <c r="Q39" s="53">
        <f t="shared" si="20"/>
        <v>0</v>
      </c>
      <c r="R39" s="53">
        <f t="shared" si="20"/>
        <v>0</v>
      </c>
      <c r="S39" s="53">
        <f t="shared" si="20"/>
        <v>0</v>
      </c>
      <c r="T39" s="53">
        <f t="shared" si="20"/>
        <v>112</v>
      </c>
      <c r="U39" s="53">
        <f t="shared" si="20"/>
        <v>0</v>
      </c>
      <c r="V39" s="53">
        <f t="shared" si="20"/>
        <v>0</v>
      </c>
      <c r="W39" s="113">
        <f t="shared" si="20"/>
        <v>0</v>
      </c>
      <c r="X39" s="131">
        <f t="shared" si="20"/>
        <v>200</v>
      </c>
      <c r="Y39" s="53">
        <f t="shared" si="20"/>
        <v>0</v>
      </c>
      <c r="Z39" s="53">
        <f t="shared" si="20"/>
        <v>0</v>
      </c>
      <c r="AA39" s="53">
        <f t="shared" si="20"/>
        <v>0</v>
      </c>
      <c r="AB39" s="53">
        <f t="shared" si="20"/>
        <v>234</v>
      </c>
      <c r="AC39" s="53">
        <f t="shared" si="20"/>
        <v>6</v>
      </c>
      <c r="AD39" s="53">
        <f t="shared" si="20"/>
        <v>0</v>
      </c>
      <c r="AE39" s="132">
        <f t="shared" si="20"/>
        <v>6</v>
      </c>
      <c r="AF39" s="120">
        <f t="shared" si="20"/>
        <v>60</v>
      </c>
      <c r="AG39" s="53">
        <f t="shared" si="20"/>
        <v>12</v>
      </c>
      <c r="AH39" s="53">
        <f t="shared" si="20"/>
        <v>252</v>
      </c>
      <c r="AI39" s="53">
        <f t="shared" si="20"/>
        <v>12</v>
      </c>
      <c r="AJ39" s="53">
        <f t="shared" si="20"/>
        <v>0</v>
      </c>
      <c r="AK39" s="53">
        <f t="shared" si="20"/>
        <v>0</v>
      </c>
      <c r="AL39" s="53">
        <f t="shared" si="20"/>
        <v>0</v>
      </c>
      <c r="AM39" s="53">
        <f t="shared" si="20"/>
        <v>0</v>
      </c>
      <c r="AN39" s="72"/>
      <c r="AO39" s="36"/>
    </row>
    <row r="40" spans="1:41" x14ac:dyDescent="0.3">
      <c r="A40" s="32" t="s">
        <v>70</v>
      </c>
      <c r="B40" s="55" t="s">
        <v>271</v>
      </c>
      <c r="C40" s="32">
        <v>6</v>
      </c>
      <c r="D40" s="32"/>
      <c r="E40" s="32"/>
      <c r="F40" s="74">
        <f>H40+G40+N40+O40</f>
        <v>244</v>
      </c>
      <c r="G40" s="35">
        <v>10</v>
      </c>
      <c r="H40" s="34">
        <v>222</v>
      </c>
      <c r="I40" s="32">
        <v>52</v>
      </c>
      <c r="J40" s="32">
        <v>108</v>
      </c>
      <c r="K40" s="32"/>
      <c r="L40" s="32">
        <v>40</v>
      </c>
      <c r="M40" s="32"/>
      <c r="N40" s="32">
        <v>6</v>
      </c>
      <c r="O40" s="112">
        <v>6</v>
      </c>
      <c r="P40" s="88"/>
      <c r="Q40" s="32"/>
      <c r="R40" s="32"/>
      <c r="S40" s="72"/>
      <c r="T40" s="72"/>
      <c r="U40" s="72"/>
      <c r="V40" s="72"/>
      <c r="W40" s="105"/>
      <c r="X40" s="86">
        <v>100</v>
      </c>
      <c r="Y40" s="72"/>
      <c r="Z40" s="72"/>
      <c r="AA40" s="72"/>
      <c r="AB40" s="32">
        <v>122</v>
      </c>
      <c r="AC40" s="32">
        <v>6</v>
      </c>
      <c r="AD40" s="32"/>
      <c r="AE40" s="87">
        <v>6</v>
      </c>
      <c r="AF40" s="88"/>
      <c r="AG40" s="32"/>
      <c r="AH40" s="32"/>
      <c r="AI40" s="32"/>
      <c r="AJ40" s="32"/>
      <c r="AK40" s="32"/>
      <c r="AL40" s="32"/>
      <c r="AM40" s="32"/>
      <c r="AN40" s="72">
        <f>P40+T40+X40+AB40+AF40+AJ40</f>
        <v>222</v>
      </c>
      <c r="AO40" s="36"/>
    </row>
    <row r="41" spans="1:41" ht="32.25" customHeight="1" x14ac:dyDescent="0.3">
      <c r="A41" s="32" t="s">
        <v>71</v>
      </c>
      <c r="B41" s="55" t="s">
        <v>272</v>
      </c>
      <c r="C41" s="32">
        <v>5</v>
      </c>
      <c r="D41" s="32"/>
      <c r="E41" s="32"/>
      <c r="F41" s="74">
        <f t="shared" ref="F41:F43" si="21">H41+G41+N41+O41</f>
        <v>140</v>
      </c>
      <c r="G41" s="35">
        <v>6</v>
      </c>
      <c r="H41" s="34">
        <v>122</v>
      </c>
      <c r="I41" s="32">
        <f>H41-J41</f>
        <v>70</v>
      </c>
      <c r="J41" s="32">
        <v>52</v>
      </c>
      <c r="K41" s="32"/>
      <c r="L41" s="32"/>
      <c r="M41" s="32"/>
      <c r="N41" s="32">
        <v>6</v>
      </c>
      <c r="O41" s="112">
        <v>6</v>
      </c>
      <c r="P41" s="88"/>
      <c r="Q41" s="32"/>
      <c r="R41" s="32"/>
      <c r="S41" s="72"/>
      <c r="T41" s="72"/>
      <c r="U41" s="72"/>
      <c r="V41" s="72"/>
      <c r="W41" s="105"/>
      <c r="X41" s="86">
        <v>100</v>
      </c>
      <c r="Y41" s="72"/>
      <c r="Z41" s="72"/>
      <c r="AA41" s="72"/>
      <c r="AB41" s="32">
        <v>22</v>
      </c>
      <c r="AC41" s="32"/>
      <c r="AD41" s="32"/>
      <c r="AE41" s="87"/>
      <c r="AF41" s="88"/>
      <c r="AG41" s="32"/>
      <c r="AH41" s="32"/>
      <c r="AI41" s="32"/>
      <c r="AJ41" s="32"/>
      <c r="AK41" s="32"/>
      <c r="AL41" s="32"/>
      <c r="AM41" s="32"/>
      <c r="AN41" s="72">
        <f t="shared" ref="AN41:AN69" si="22">P41+T41+X41+AB41+AF41+AJ41</f>
        <v>122</v>
      </c>
      <c r="AO41" s="36"/>
    </row>
    <row r="42" spans="1:41" x14ac:dyDescent="0.3">
      <c r="A42" s="32" t="s">
        <v>269</v>
      </c>
      <c r="B42" s="55" t="s">
        <v>273</v>
      </c>
      <c r="C42" s="32"/>
      <c r="D42" s="32"/>
      <c r="E42" s="32">
        <v>6</v>
      </c>
      <c r="F42" s="74">
        <f t="shared" si="21"/>
        <v>170</v>
      </c>
      <c r="G42" s="35">
        <v>8</v>
      </c>
      <c r="H42" s="34">
        <v>150</v>
      </c>
      <c r="I42" s="32">
        <f t="shared" ref="I42:I43" si="23">H42-J42</f>
        <v>90</v>
      </c>
      <c r="J42" s="32">
        <v>60</v>
      </c>
      <c r="K42" s="32"/>
      <c r="L42" s="32"/>
      <c r="M42" s="32"/>
      <c r="N42" s="32">
        <v>6</v>
      </c>
      <c r="O42" s="112">
        <v>6</v>
      </c>
      <c r="P42" s="88"/>
      <c r="Q42" s="32"/>
      <c r="R42" s="32"/>
      <c r="S42" s="72"/>
      <c r="T42" s="72"/>
      <c r="U42" s="72"/>
      <c r="V42" s="72"/>
      <c r="W42" s="105"/>
      <c r="X42" s="86"/>
      <c r="Y42" s="72"/>
      <c r="Z42" s="72"/>
      <c r="AA42" s="72"/>
      <c r="AB42" s="32">
        <v>90</v>
      </c>
      <c r="AC42" s="32"/>
      <c r="AD42" s="32"/>
      <c r="AE42" s="87"/>
      <c r="AF42" s="88">
        <v>60</v>
      </c>
      <c r="AG42" s="32">
        <v>6</v>
      </c>
      <c r="AH42" s="32"/>
      <c r="AI42" s="32">
        <v>6</v>
      </c>
      <c r="AJ42" s="32"/>
      <c r="AK42" s="32"/>
      <c r="AL42" s="32"/>
      <c r="AM42" s="32"/>
      <c r="AN42" s="72">
        <f t="shared" si="22"/>
        <v>150</v>
      </c>
      <c r="AO42" s="36"/>
    </row>
    <row r="43" spans="1:41" x14ac:dyDescent="0.3">
      <c r="A43" s="32" t="s">
        <v>270</v>
      </c>
      <c r="B43" s="56" t="s">
        <v>274</v>
      </c>
      <c r="C43" s="32"/>
      <c r="D43" s="32"/>
      <c r="E43" s="31">
        <v>4</v>
      </c>
      <c r="F43" s="74">
        <f t="shared" si="21"/>
        <v>118</v>
      </c>
      <c r="G43" s="35">
        <v>6</v>
      </c>
      <c r="H43" s="34">
        <v>112</v>
      </c>
      <c r="I43" s="32">
        <f t="shared" si="23"/>
        <v>52</v>
      </c>
      <c r="J43" s="32">
        <v>60</v>
      </c>
      <c r="K43" s="32"/>
      <c r="L43" s="35"/>
      <c r="M43" s="35"/>
      <c r="N43" s="35"/>
      <c r="O43" s="107"/>
      <c r="P43" s="91"/>
      <c r="Q43" s="72"/>
      <c r="R43" s="72"/>
      <c r="S43" s="72"/>
      <c r="T43" s="72">
        <v>112</v>
      </c>
      <c r="U43" s="72"/>
      <c r="V43" s="72"/>
      <c r="W43" s="105"/>
      <c r="AB43" s="72"/>
      <c r="AC43" s="72"/>
      <c r="AD43" s="72"/>
      <c r="AE43" s="90"/>
      <c r="AF43" s="91"/>
      <c r="AG43" s="72"/>
      <c r="AH43" s="72"/>
      <c r="AI43" s="72"/>
      <c r="AJ43" s="72"/>
      <c r="AK43" s="72"/>
      <c r="AL43" s="72"/>
      <c r="AM43" s="72"/>
      <c r="AN43" s="72">
        <f t="shared" si="22"/>
        <v>112</v>
      </c>
      <c r="AO43" s="36"/>
    </row>
    <row r="44" spans="1:41" x14ac:dyDescent="0.3">
      <c r="A44" s="57" t="s">
        <v>208</v>
      </c>
      <c r="B44" s="58" t="s">
        <v>40</v>
      </c>
      <c r="C44" s="32"/>
      <c r="D44" s="32"/>
      <c r="E44" s="32">
        <v>7</v>
      </c>
      <c r="F44" s="34">
        <v>144</v>
      </c>
      <c r="G44" s="32"/>
      <c r="H44" s="35"/>
      <c r="I44" s="35"/>
      <c r="J44" s="35"/>
      <c r="K44" s="32"/>
      <c r="L44" s="35"/>
      <c r="M44" s="35">
        <f>F44</f>
        <v>144</v>
      </c>
      <c r="N44" s="35"/>
      <c r="O44" s="107"/>
      <c r="P44" s="91"/>
      <c r="Q44" s="72"/>
      <c r="R44" s="72"/>
      <c r="S44" s="72"/>
      <c r="T44" s="72"/>
      <c r="U44" s="72"/>
      <c r="V44" s="72"/>
      <c r="W44" s="105"/>
      <c r="X44" s="86"/>
      <c r="Y44" s="72"/>
      <c r="Z44" s="72"/>
      <c r="AA44" s="72"/>
      <c r="AB44" s="72"/>
      <c r="AC44" s="72"/>
      <c r="AD44" s="72"/>
      <c r="AE44" s="90"/>
      <c r="AF44" s="91"/>
      <c r="AG44" s="72"/>
      <c r="AH44" s="72">
        <v>144</v>
      </c>
      <c r="AI44" s="72"/>
      <c r="AJ44" s="72"/>
      <c r="AK44" s="72"/>
      <c r="AL44" s="72"/>
      <c r="AM44" s="72"/>
      <c r="AN44" s="72">
        <f t="shared" si="22"/>
        <v>0</v>
      </c>
      <c r="AO44" s="36"/>
    </row>
    <row r="45" spans="1:41" x14ac:dyDescent="0.3">
      <c r="A45" s="57" t="s">
        <v>209</v>
      </c>
      <c r="B45" s="33" t="s">
        <v>262</v>
      </c>
      <c r="C45" s="32"/>
      <c r="D45" s="32"/>
      <c r="E45" s="32">
        <v>7</v>
      </c>
      <c r="F45" s="59">
        <v>108</v>
      </c>
      <c r="G45" s="35"/>
      <c r="H45" s="35"/>
      <c r="I45" s="35"/>
      <c r="J45" s="35"/>
      <c r="K45" s="32"/>
      <c r="L45" s="35"/>
      <c r="M45" s="35">
        <f>F45</f>
        <v>108</v>
      </c>
      <c r="N45" s="35"/>
      <c r="O45" s="107"/>
      <c r="P45" s="91"/>
      <c r="Q45" s="72"/>
      <c r="R45" s="72"/>
      <c r="S45" s="72"/>
      <c r="T45" s="72"/>
      <c r="U45" s="72"/>
      <c r="V45" s="72"/>
      <c r="W45" s="105"/>
      <c r="X45" s="86"/>
      <c r="Y45" s="72"/>
      <c r="Z45" s="72"/>
      <c r="AA45" s="72"/>
      <c r="AB45" s="72"/>
      <c r="AC45" s="72"/>
      <c r="AD45" s="72"/>
      <c r="AE45" s="90"/>
      <c r="AF45" s="91"/>
      <c r="AG45" s="72"/>
      <c r="AH45" s="72">
        <v>108</v>
      </c>
      <c r="AI45" s="72"/>
      <c r="AJ45" s="72"/>
      <c r="AK45" s="72"/>
      <c r="AL45" s="72"/>
      <c r="AM45" s="72"/>
      <c r="AN45" s="72">
        <f t="shared" si="22"/>
        <v>0</v>
      </c>
      <c r="AO45" s="36"/>
    </row>
    <row r="46" spans="1:41" s="61" customFormat="1" x14ac:dyDescent="0.3">
      <c r="A46" s="60" t="s">
        <v>260</v>
      </c>
      <c r="B46" s="33" t="s">
        <v>250</v>
      </c>
      <c r="C46" s="32">
        <v>7</v>
      </c>
      <c r="D46" s="60"/>
      <c r="E46" s="60"/>
      <c r="F46" s="60">
        <v>12</v>
      </c>
      <c r="G46" s="60"/>
      <c r="H46" s="60"/>
      <c r="I46" s="60"/>
      <c r="J46" s="60"/>
      <c r="K46" s="32"/>
      <c r="L46" s="60"/>
      <c r="M46" s="60"/>
      <c r="N46" s="60">
        <v>6</v>
      </c>
      <c r="O46" s="114">
        <v>6</v>
      </c>
      <c r="P46" s="94"/>
      <c r="Q46" s="60"/>
      <c r="R46" s="60"/>
      <c r="S46" s="60"/>
      <c r="T46" s="60"/>
      <c r="U46" s="60"/>
      <c r="V46" s="60"/>
      <c r="W46" s="114"/>
      <c r="X46" s="92"/>
      <c r="Y46" s="60"/>
      <c r="Z46" s="60"/>
      <c r="AA46" s="60"/>
      <c r="AB46" s="60"/>
      <c r="AC46" s="60"/>
      <c r="AD46" s="60"/>
      <c r="AE46" s="93"/>
      <c r="AF46" s="94"/>
      <c r="AG46" s="60">
        <v>6</v>
      </c>
      <c r="AH46" s="60"/>
      <c r="AI46" s="60">
        <v>6</v>
      </c>
      <c r="AJ46" s="60"/>
      <c r="AK46" s="60"/>
      <c r="AL46" s="60"/>
      <c r="AM46" s="60"/>
      <c r="AN46" s="72">
        <f t="shared" si="22"/>
        <v>0</v>
      </c>
      <c r="AO46" s="36"/>
    </row>
    <row r="47" spans="1:41" ht="33" customHeight="1" x14ac:dyDescent="0.3">
      <c r="A47" s="47" t="s">
        <v>72</v>
      </c>
      <c r="B47" s="48" t="s">
        <v>290</v>
      </c>
      <c r="C47" s="47">
        <v>2</v>
      </c>
      <c r="D47" s="47"/>
      <c r="E47" s="47">
        <v>4</v>
      </c>
      <c r="F47" s="47">
        <f t="shared" ref="F47:AM47" si="24">SUM(F48:F53)</f>
        <v>500</v>
      </c>
      <c r="G47" s="47">
        <f t="shared" si="24"/>
        <v>16</v>
      </c>
      <c r="H47" s="47">
        <f t="shared" si="24"/>
        <v>136</v>
      </c>
      <c r="I47" s="47">
        <f t="shared" si="24"/>
        <v>74</v>
      </c>
      <c r="J47" s="47">
        <f t="shared" si="24"/>
        <v>62</v>
      </c>
      <c r="K47" s="47">
        <f t="shared" si="24"/>
        <v>0</v>
      </c>
      <c r="L47" s="47">
        <f t="shared" si="24"/>
        <v>0</v>
      </c>
      <c r="M47" s="47">
        <f t="shared" si="24"/>
        <v>324</v>
      </c>
      <c r="N47" s="47">
        <f t="shared" si="24"/>
        <v>12</v>
      </c>
      <c r="O47" s="109">
        <f t="shared" si="24"/>
        <v>12</v>
      </c>
      <c r="P47" s="97">
        <f t="shared" si="24"/>
        <v>0</v>
      </c>
      <c r="Q47" s="47">
        <f t="shared" si="24"/>
        <v>0</v>
      </c>
      <c r="R47" s="47">
        <f t="shared" si="24"/>
        <v>0</v>
      </c>
      <c r="S47" s="47">
        <f t="shared" si="24"/>
        <v>0</v>
      </c>
      <c r="T47" s="47">
        <f t="shared" si="24"/>
        <v>0</v>
      </c>
      <c r="U47" s="47">
        <f t="shared" si="24"/>
        <v>0</v>
      </c>
      <c r="V47" s="47">
        <f t="shared" si="24"/>
        <v>0</v>
      </c>
      <c r="W47" s="109">
        <f t="shared" si="24"/>
        <v>0</v>
      </c>
      <c r="X47" s="95">
        <f t="shared" si="24"/>
        <v>0</v>
      </c>
      <c r="Y47" s="47">
        <f t="shared" si="24"/>
        <v>0</v>
      </c>
      <c r="Z47" s="47">
        <f t="shared" si="24"/>
        <v>0</v>
      </c>
      <c r="AA47" s="47">
        <f t="shared" si="24"/>
        <v>0</v>
      </c>
      <c r="AB47" s="47">
        <f t="shared" si="24"/>
        <v>0</v>
      </c>
      <c r="AC47" s="47">
        <f t="shared" si="24"/>
        <v>0</v>
      </c>
      <c r="AD47" s="47">
        <f t="shared" si="24"/>
        <v>0</v>
      </c>
      <c r="AE47" s="96">
        <f t="shared" si="24"/>
        <v>0</v>
      </c>
      <c r="AF47" s="97">
        <f t="shared" si="24"/>
        <v>0</v>
      </c>
      <c r="AG47" s="47">
        <f t="shared" si="24"/>
        <v>0</v>
      </c>
      <c r="AH47" s="47">
        <f t="shared" si="24"/>
        <v>0</v>
      </c>
      <c r="AI47" s="47">
        <f t="shared" si="24"/>
        <v>0</v>
      </c>
      <c r="AJ47" s="47">
        <f t="shared" si="24"/>
        <v>136</v>
      </c>
      <c r="AK47" s="47">
        <f t="shared" si="24"/>
        <v>12</v>
      </c>
      <c r="AL47" s="47">
        <f t="shared" si="24"/>
        <v>324</v>
      </c>
      <c r="AM47" s="47">
        <f t="shared" si="24"/>
        <v>12</v>
      </c>
      <c r="AN47" s="72">
        <f t="shared" si="22"/>
        <v>136</v>
      </c>
      <c r="AO47" s="36"/>
    </row>
    <row r="48" spans="1:41" ht="31.2" x14ac:dyDescent="0.3">
      <c r="A48" s="32" t="s">
        <v>73</v>
      </c>
      <c r="B48" s="56" t="s">
        <v>280</v>
      </c>
      <c r="C48" s="32"/>
      <c r="D48" s="32"/>
      <c r="E48" s="32">
        <v>8</v>
      </c>
      <c r="F48" s="34">
        <f>G48+H48+N48+O48</f>
        <v>54</v>
      </c>
      <c r="G48" s="35">
        <v>6</v>
      </c>
      <c r="H48" s="34">
        <v>48</v>
      </c>
      <c r="I48" s="35">
        <f>H48-J48</f>
        <v>24</v>
      </c>
      <c r="J48" s="35">
        <v>24</v>
      </c>
      <c r="K48" s="35"/>
      <c r="L48" s="35"/>
      <c r="M48" s="35"/>
      <c r="N48" s="35"/>
      <c r="O48" s="107"/>
      <c r="P48" s="91"/>
      <c r="Q48" s="72"/>
      <c r="R48" s="72"/>
      <c r="S48" s="72"/>
      <c r="T48" s="72"/>
      <c r="U48" s="72"/>
      <c r="V48" s="72"/>
      <c r="W48" s="105"/>
      <c r="X48" s="86"/>
      <c r="Y48" s="72"/>
      <c r="Z48" s="72"/>
      <c r="AA48" s="72"/>
      <c r="AB48" s="72"/>
      <c r="AC48" s="72"/>
      <c r="AD48" s="72"/>
      <c r="AE48" s="90"/>
      <c r="AF48" s="98"/>
      <c r="AG48" s="74"/>
      <c r="AH48" s="74"/>
      <c r="AI48" s="74"/>
      <c r="AJ48" s="74">
        <v>48</v>
      </c>
      <c r="AK48" s="74"/>
      <c r="AL48" s="74"/>
      <c r="AM48" s="74"/>
      <c r="AN48" s="72">
        <f t="shared" si="22"/>
        <v>48</v>
      </c>
      <c r="AO48" s="36"/>
    </row>
    <row r="49" spans="1:41" ht="31.2" x14ac:dyDescent="0.3">
      <c r="A49" s="32" t="s">
        <v>210</v>
      </c>
      <c r="B49" s="33" t="s">
        <v>276</v>
      </c>
      <c r="C49" s="32">
        <v>8</v>
      </c>
      <c r="D49" s="32"/>
      <c r="E49" s="32"/>
      <c r="F49" s="34">
        <f t="shared" ref="F49:F50" si="25">G49+H49+N49+O49</f>
        <v>70</v>
      </c>
      <c r="G49" s="35">
        <v>6</v>
      </c>
      <c r="H49" s="34">
        <v>52</v>
      </c>
      <c r="I49" s="35">
        <f t="shared" ref="I49:I50" si="26">H49-J49</f>
        <v>28</v>
      </c>
      <c r="J49" s="35">
        <v>24</v>
      </c>
      <c r="K49" s="35"/>
      <c r="L49" s="35"/>
      <c r="M49" s="35"/>
      <c r="N49" s="35">
        <v>6</v>
      </c>
      <c r="O49" s="107">
        <v>6</v>
      </c>
      <c r="P49" s="98"/>
      <c r="Q49" s="74"/>
      <c r="R49" s="74"/>
      <c r="S49" s="74"/>
      <c r="T49" s="74"/>
      <c r="U49" s="74"/>
      <c r="V49" s="74"/>
      <c r="W49" s="110"/>
      <c r="X49" s="99"/>
      <c r="Y49" s="74"/>
      <c r="Z49" s="74"/>
      <c r="AA49" s="74"/>
      <c r="AB49" s="74"/>
      <c r="AC49" s="74"/>
      <c r="AD49" s="74"/>
      <c r="AE49" s="100"/>
      <c r="AF49" s="98"/>
      <c r="AG49" s="74"/>
      <c r="AH49" s="74"/>
      <c r="AI49" s="74"/>
      <c r="AJ49" s="74">
        <v>52</v>
      </c>
      <c r="AK49" s="74">
        <v>6</v>
      </c>
      <c r="AL49" s="74"/>
      <c r="AM49" s="74">
        <v>6</v>
      </c>
      <c r="AN49" s="72">
        <f t="shared" si="22"/>
        <v>52</v>
      </c>
      <c r="AO49" s="36"/>
    </row>
    <row r="50" spans="1:41" x14ac:dyDescent="0.3">
      <c r="A50" s="32" t="s">
        <v>229</v>
      </c>
      <c r="B50" s="33" t="s">
        <v>277</v>
      </c>
      <c r="C50" s="32"/>
      <c r="D50" s="32"/>
      <c r="E50" s="32">
        <v>7</v>
      </c>
      <c r="F50" s="34">
        <f t="shared" si="25"/>
        <v>40</v>
      </c>
      <c r="G50" s="35">
        <v>4</v>
      </c>
      <c r="H50" s="34">
        <v>36</v>
      </c>
      <c r="I50" s="35">
        <f t="shared" si="26"/>
        <v>22</v>
      </c>
      <c r="J50" s="35">
        <v>14</v>
      </c>
      <c r="K50" s="35"/>
      <c r="L50" s="35"/>
      <c r="M50" s="35"/>
      <c r="N50" s="35"/>
      <c r="O50" s="107"/>
      <c r="P50" s="91"/>
      <c r="Q50" s="72"/>
      <c r="R50" s="72"/>
      <c r="S50" s="72"/>
      <c r="T50" s="72"/>
      <c r="U50" s="72"/>
      <c r="V50" s="72"/>
      <c r="W50" s="105"/>
      <c r="X50" s="86"/>
      <c r="Y50" s="72"/>
      <c r="Z50" s="72"/>
      <c r="AA50" s="72"/>
      <c r="AB50" s="72"/>
      <c r="AC50" s="72"/>
      <c r="AD50" s="72"/>
      <c r="AE50" s="90"/>
      <c r="AF50" s="98"/>
      <c r="AG50" s="74"/>
      <c r="AH50" s="74"/>
      <c r="AI50" s="74"/>
      <c r="AJ50" s="74">
        <v>36</v>
      </c>
      <c r="AK50" s="74"/>
      <c r="AL50" s="74"/>
      <c r="AM50" s="74"/>
      <c r="AN50" s="72">
        <f t="shared" si="22"/>
        <v>36</v>
      </c>
      <c r="AO50" s="36"/>
    </row>
    <row r="51" spans="1:41" x14ac:dyDescent="0.3">
      <c r="A51" s="35" t="s">
        <v>234</v>
      </c>
      <c r="B51" s="33" t="s">
        <v>40</v>
      </c>
      <c r="C51" s="32"/>
      <c r="D51" s="32"/>
      <c r="E51" s="32">
        <v>8</v>
      </c>
      <c r="F51" s="34">
        <v>180</v>
      </c>
      <c r="G51" s="35"/>
      <c r="H51" s="35"/>
      <c r="I51" s="35"/>
      <c r="J51" s="35"/>
      <c r="K51" s="35"/>
      <c r="L51" s="35"/>
      <c r="M51" s="35">
        <f>F51</f>
        <v>180</v>
      </c>
      <c r="N51" s="35"/>
      <c r="O51" s="107"/>
      <c r="P51" s="91"/>
      <c r="Q51" s="72"/>
      <c r="R51" s="72"/>
      <c r="S51" s="72"/>
      <c r="T51" s="72"/>
      <c r="U51" s="72"/>
      <c r="V51" s="72"/>
      <c r="W51" s="105"/>
      <c r="X51" s="86"/>
      <c r="Y51" s="72"/>
      <c r="Z51" s="72"/>
      <c r="AA51" s="72"/>
      <c r="AB51" s="72"/>
      <c r="AC51" s="72"/>
      <c r="AD51" s="72"/>
      <c r="AE51" s="90"/>
      <c r="AF51" s="98"/>
      <c r="AG51" s="74"/>
      <c r="AH51" s="74"/>
      <c r="AI51" s="74"/>
      <c r="AJ51" s="74"/>
      <c r="AK51" s="74"/>
      <c r="AL51" s="74">
        <v>180</v>
      </c>
      <c r="AM51" s="74"/>
      <c r="AN51" s="72">
        <f t="shared" si="22"/>
        <v>0</v>
      </c>
      <c r="AO51" s="36"/>
    </row>
    <row r="52" spans="1:41" x14ac:dyDescent="0.3">
      <c r="A52" s="32" t="s">
        <v>235</v>
      </c>
      <c r="B52" s="33" t="s">
        <v>262</v>
      </c>
      <c r="C52" s="32"/>
      <c r="D52" s="32"/>
      <c r="E52" s="32">
        <v>8</v>
      </c>
      <c r="F52" s="34">
        <v>144</v>
      </c>
      <c r="G52" s="35"/>
      <c r="H52" s="35"/>
      <c r="I52" s="35"/>
      <c r="J52" s="35"/>
      <c r="K52" s="35"/>
      <c r="L52" s="35"/>
      <c r="M52" s="35">
        <f>F52</f>
        <v>144</v>
      </c>
      <c r="N52" s="35"/>
      <c r="O52" s="107"/>
      <c r="P52" s="91"/>
      <c r="Q52" s="72"/>
      <c r="R52" s="72"/>
      <c r="S52" s="72"/>
      <c r="T52" s="72"/>
      <c r="U52" s="72"/>
      <c r="V52" s="72"/>
      <c r="W52" s="105"/>
      <c r="X52" s="86"/>
      <c r="Y52" s="72"/>
      <c r="Z52" s="72"/>
      <c r="AA52" s="72"/>
      <c r="AB52" s="72"/>
      <c r="AC52" s="72"/>
      <c r="AD52" s="72"/>
      <c r="AE52" s="90"/>
      <c r="AF52" s="98"/>
      <c r="AG52" s="74"/>
      <c r="AH52" s="74"/>
      <c r="AI52" s="74"/>
      <c r="AJ52" s="74"/>
      <c r="AK52" s="74"/>
      <c r="AL52" s="74">
        <v>144</v>
      </c>
      <c r="AM52" s="74"/>
      <c r="AN52" s="72">
        <f t="shared" si="22"/>
        <v>0</v>
      </c>
      <c r="AO52" s="36"/>
    </row>
    <row r="53" spans="1:41" s="61" customFormat="1" x14ac:dyDescent="0.3">
      <c r="A53" s="60" t="s">
        <v>261</v>
      </c>
      <c r="B53" s="33" t="s">
        <v>250</v>
      </c>
      <c r="C53" s="32">
        <v>8</v>
      </c>
      <c r="D53" s="60"/>
      <c r="E53" s="60"/>
      <c r="F53" s="60">
        <v>12</v>
      </c>
      <c r="G53" s="60"/>
      <c r="H53" s="60"/>
      <c r="I53" s="60"/>
      <c r="J53" s="60"/>
      <c r="K53" s="60"/>
      <c r="L53" s="60"/>
      <c r="M53" s="60"/>
      <c r="N53" s="60">
        <v>6</v>
      </c>
      <c r="O53" s="114">
        <v>6</v>
      </c>
      <c r="P53" s="94"/>
      <c r="Q53" s="60"/>
      <c r="R53" s="60"/>
      <c r="S53" s="60"/>
      <c r="T53" s="60"/>
      <c r="U53" s="60"/>
      <c r="V53" s="60"/>
      <c r="W53" s="114"/>
      <c r="X53" s="92"/>
      <c r="Y53" s="60"/>
      <c r="Z53" s="60"/>
      <c r="AA53" s="60"/>
      <c r="AB53" s="60"/>
      <c r="AC53" s="60"/>
      <c r="AD53" s="60"/>
      <c r="AE53" s="93"/>
      <c r="AF53" s="101"/>
      <c r="AG53" s="62"/>
      <c r="AH53" s="62"/>
      <c r="AI53" s="62"/>
      <c r="AJ53" s="62"/>
      <c r="AK53" s="62">
        <v>6</v>
      </c>
      <c r="AL53" s="62"/>
      <c r="AM53" s="62">
        <v>6</v>
      </c>
      <c r="AN53" s="72">
        <f t="shared" si="22"/>
        <v>0</v>
      </c>
      <c r="AO53" s="36"/>
    </row>
    <row r="54" spans="1:41" ht="46.8" x14ac:dyDescent="0.3">
      <c r="A54" s="47" t="s">
        <v>236</v>
      </c>
      <c r="B54" s="48" t="s">
        <v>291</v>
      </c>
      <c r="C54" s="47">
        <v>2</v>
      </c>
      <c r="D54" s="47"/>
      <c r="E54" s="47">
        <v>3</v>
      </c>
      <c r="F54" s="47">
        <f>SUM(F55:F59)</f>
        <v>364</v>
      </c>
      <c r="G54" s="47">
        <f t="shared" ref="G54:O54" si="27">SUM(G55:G59)</f>
        <v>16</v>
      </c>
      <c r="H54" s="47">
        <f t="shared" si="27"/>
        <v>144</v>
      </c>
      <c r="I54" s="47">
        <f t="shared" si="27"/>
        <v>72</v>
      </c>
      <c r="J54" s="47">
        <f t="shared" si="27"/>
        <v>62</v>
      </c>
      <c r="K54" s="47">
        <f t="shared" si="27"/>
        <v>0</v>
      </c>
      <c r="L54" s="47">
        <f t="shared" si="27"/>
        <v>0</v>
      </c>
      <c r="M54" s="47">
        <f t="shared" si="27"/>
        <v>180</v>
      </c>
      <c r="N54" s="47">
        <f t="shared" si="27"/>
        <v>12</v>
      </c>
      <c r="O54" s="109">
        <f t="shared" si="27"/>
        <v>12</v>
      </c>
      <c r="P54" s="97">
        <f t="shared" ref="P54:AM54" si="28">SUM(P55:P59)</f>
        <v>0</v>
      </c>
      <c r="Q54" s="47">
        <f t="shared" si="28"/>
        <v>0</v>
      </c>
      <c r="R54" s="47">
        <f t="shared" si="28"/>
        <v>0</v>
      </c>
      <c r="S54" s="47">
        <f t="shared" si="28"/>
        <v>0</v>
      </c>
      <c r="T54" s="47">
        <f t="shared" si="28"/>
        <v>0</v>
      </c>
      <c r="U54" s="47">
        <f t="shared" si="28"/>
        <v>0</v>
      </c>
      <c r="V54" s="47">
        <f t="shared" si="28"/>
        <v>0</v>
      </c>
      <c r="W54" s="109">
        <f t="shared" si="28"/>
        <v>0</v>
      </c>
      <c r="X54" s="95">
        <f t="shared" si="28"/>
        <v>72</v>
      </c>
      <c r="Y54" s="47">
        <f t="shared" si="28"/>
        <v>6</v>
      </c>
      <c r="Z54" s="47">
        <f t="shared" si="28"/>
        <v>0</v>
      </c>
      <c r="AA54" s="47">
        <f t="shared" si="28"/>
        <v>6</v>
      </c>
      <c r="AB54" s="47">
        <f t="shared" si="28"/>
        <v>72</v>
      </c>
      <c r="AC54" s="47">
        <f t="shared" si="28"/>
        <v>6</v>
      </c>
      <c r="AD54" s="47">
        <f t="shared" si="28"/>
        <v>180</v>
      </c>
      <c r="AE54" s="96">
        <f t="shared" si="28"/>
        <v>6</v>
      </c>
      <c r="AF54" s="97">
        <f t="shared" si="28"/>
        <v>0</v>
      </c>
      <c r="AG54" s="47">
        <f t="shared" si="28"/>
        <v>0</v>
      </c>
      <c r="AH54" s="47">
        <f t="shared" si="28"/>
        <v>0</v>
      </c>
      <c r="AI54" s="47">
        <f t="shared" si="28"/>
        <v>0</v>
      </c>
      <c r="AJ54" s="47">
        <f t="shared" si="28"/>
        <v>0</v>
      </c>
      <c r="AK54" s="47">
        <f t="shared" si="28"/>
        <v>0</v>
      </c>
      <c r="AL54" s="47">
        <f t="shared" si="28"/>
        <v>0</v>
      </c>
      <c r="AM54" s="47">
        <f t="shared" si="28"/>
        <v>0</v>
      </c>
      <c r="AN54" s="72">
        <f t="shared" si="22"/>
        <v>144</v>
      </c>
      <c r="AO54" s="36"/>
    </row>
    <row r="55" spans="1:41" ht="31.2" x14ac:dyDescent="0.3">
      <c r="A55" s="32" t="s">
        <v>237</v>
      </c>
      <c r="B55" s="56" t="s">
        <v>278</v>
      </c>
      <c r="C55" s="32">
        <v>5</v>
      </c>
      <c r="D55" s="32"/>
      <c r="E55" s="32"/>
      <c r="F55" s="34">
        <f>G55+H55+N55+O55</f>
        <v>92</v>
      </c>
      <c r="G55" s="35">
        <v>8</v>
      </c>
      <c r="H55" s="34">
        <v>72</v>
      </c>
      <c r="I55" s="35">
        <f>H55/2</f>
        <v>36</v>
      </c>
      <c r="J55" s="35">
        <v>32</v>
      </c>
      <c r="K55" s="35"/>
      <c r="L55" s="35"/>
      <c r="M55" s="35"/>
      <c r="N55" s="35">
        <v>6</v>
      </c>
      <c r="O55" s="107">
        <v>6</v>
      </c>
      <c r="P55" s="91"/>
      <c r="Q55" s="72"/>
      <c r="R55" s="72"/>
      <c r="S55" s="72"/>
      <c r="T55" s="72"/>
      <c r="U55" s="72"/>
      <c r="V55" s="72"/>
      <c r="W55" s="105"/>
      <c r="X55" s="86">
        <v>72</v>
      </c>
      <c r="Y55" s="72">
        <v>6</v>
      </c>
      <c r="Z55" s="72"/>
      <c r="AA55" s="72">
        <v>6</v>
      </c>
      <c r="AB55" s="72"/>
      <c r="AC55" s="72"/>
      <c r="AD55" s="72"/>
      <c r="AE55" s="90"/>
      <c r="AF55" s="91"/>
      <c r="AG55" s="72"/>
      <c r="AH55" s="72"/>
      <c r="AI55" s="72"/>
      <c r="AJ55" s="72"/>
      <c r="AK55" s="72"/>
      <c r="AL55" s="72"/>
      <c r="AM55" s="72"/>
      <c r="AN55" s="72">
        <f t="shared" si="22"/>
        <v>72</v>
      </c>
      <c r="AO55" s="36"/>
    </row>
    <row r="56" spans="1:41" ht="31.2" x14ac:dyDescent="0.3">
      <c r="A56" s="32" t="s">
        <v>238</v>
      </c>
      <c r="B56" s="56" t="s">
        <v>279</v>
      </c>
      <c r="C56" s="32"/>
      <c r="D56" s="32"/>
      <c r="E56" s="32">
        <v>6</v>
      </c>
      <c r="F56" s="34">
        <f>G56+H56+N56+O56</f>
        <v>80</v>
      </c>
      <c r="G56" s="35">
        <v>8</v>
      </c>
      <c r="H56" s="34">
        <v>72</v>
      </c>
      <c r="I56" s="35">
        <f>H56/2</f>
        <v>36</v>
      </c>
      <c r="J56" s="35">
        <v>30</v>
      </c>
      <c r="K56" s="35"/>
      <c r="L56" s="35"/>
      <c r="M56" s="35"/>
      <c r="N56" s="35"/>
      <c r="O56" s="107"/>
      <c r="P56" s="91"/>
      <c r="Q56" s="72"/>
      <c r="R56" s="72"/>
      <c r="S56" s="72"/>
      <c r="T56" s="72"/>
      <c r="U56" s="72"/>
      <c r="V56" s="72"/>
      <c r="W56" s="105"/>
      <c r="X56" s="86"/>
      <c r="Y56" s="72"/>
      <c r="Z56" s="72"/>
      <c r="AA56" s="72"/>
      <c r="AB56" s="72">
        <v>72</v>
      </c>
      <c r="AC56" s="72"/>
      <c r="AD56" s="72"/>
      <c r="AE56" s="90"/>
      <c r="AF56" s="91"/>
      <c r="AG56" s="72"/>
      <c r="AH56" s="72"/>
      <c r="AI56" s="72"/>
      <c r="AJ56" s="72"/>
      <c r="AK56" s="72"/>
      <c r="AL56" s="72"/>
      <c r="AM56" s="72"/>
      <c r="AN56" s="72">
        <f t="shared" si="22"/>
        <v>72</v>
      </c>
      <c r="AO56" s="36"/>
    </row>
    <row r="57" spans="1:41" x14ac:dyDescent="0.3">
      <c r="A57" s="35" t="s">
        <v>240</v>
      </c>
      <c r="B57" s="33" t="s">
        <v>40</v>
      </c>
      <c r="C57" s="32"/>
      <c r="D57" s="32"/>
      <c r="E57" s="32">
        <v>6</v>
      </c>
      <c r="F57" s="34">
        <v>72</v>
      </c>
      <c r="G57" s="35"/>
      <c r="H57" s="35"/>
      <c r="I57" s="35"/>
      <c r="J57" s="35"/>
      <c r="K57" s="35"/>
      <c r="L57" s="72"/>
      <c r="M57" s="35">
        <f>F57</f>
        <v>72</v>
      </c>
      <c r="N57" s="35"/>
      <c r="O57" s="107"/>
      <c r="P57" s="91"/>
      <c r="Q57" s="72"/>
      <c r="R57" s="72"/>
      <c r="S57" s="72"/>
      <c r="T57" s="72"/>
      <c r="U57" s="72"/>
      <c r="V57" s="72"/>
      <c r="W57" s="105"/>
      <c r="X57" s="86"/>
      <c r="Y57" s="72"/>
      <c r="Z57" s="72"/>
      <c r="AA57" s="72"/>
      <c r="AB57" s="72"/>
      <c r="AC57" s="72"/>
      <c r="AD57" s="72">
        <f>F57</f>
        <v>72</v>
      </c>
      <c r="AE57" s="90"/>
      <c r="AF57" s="91"/>
      <c r="AG57" s="72"/>
      <c r="AH57" s="72"/>
      <c r="AI57" s="72"/>
      <c r="AJ57" s="72"/>
      <c r="AK57" s="72"/>
      <c r="AL57" s="72"/>
      <c r="AM57" s="72"/>
      <c r="AN57" s="72">
        <f t="shared" si="22"/>
        <v>0</v>
      </c>
      <c r="AO57" s="36"/>
    </row>
    <row r="58" spans="1:41" x14ac:dyDescent="0.3">
      <c r="A58" s="32" t="s">
        <v>241</v>
      </c>
      <c r="B58" s="33" t="s">
        <v>262</v>
      </c>
      <c r="C58" s="32"/>
      <c r="D58" s="32"/>
      <c r="E58" s="35">
        <v>6</v>
      </c>
      <c r="F58" s="34">
        <v>108</v>
      </c>
      <c r="G58" s="35"/>
      <c r="H58" s="35"/>
      <c r="I58" s="35"/>
      <c r="J58" s="35"/>
      <c r="K58" s="35"/>
      <c r="L58" s="72"/>
      <c r="M58" s="35">
        <v>108</v>
      </c>
      <c r="N58" s="35"/>
      <c r="O58" s="107"/>
      <c r="P58" s="91"/>
      <c r="Q58" s="72"/>
      <c r="R58" s="72"/>
      <c r="S58" s="72"/>
      <c r="T58" s="72"/>
      <c r="U58" s="72"/>
      <c r="V58" s="72"/>
      <c r="W58" s="105"/>
      <c r="X58" s="86"/>
      <c r="Y58" s="72"/>
      <c r="Z58" s="72"/>
      <c r="AA58" s="72"/>
      <c r="AB58" s="72"/>
      <c r="AC58" s="72"/>
      <c r="AD58" s="72">
        <v>108</v>
      </c>
      <c r="AE58" s="90"/>
      <c r="AF58" s="91"/>
      <c r="AG58" s="72"/>
      <c r="AH58" s="72"/>
      <c r="AI58" s="72"/>
      <c r="AJ58" s="72"/>
      <c r="AK58" s="72"/>
      <c r="AL58" s="72"/>
      <c r="AM58" s="72"/>
      <c r="AN58" s="72">
        <f t="shared" si="22"/>
        <v>0</v>
      </c>
      <c r="AO58" s="36"/>
    </row>
    <row r="59" spans="1:41" s="61" customFormat="1" x14ac:dyDescent="0.3">
      <c r="A59" s="60" t="s">
        <v>259</v>
      </c>
      <c r="B59" s="33" t="s">
        <v>250</v>
      </c>
      <c r="C59" s="32">
        <v>6</v>
      </c>
      <c r="D59" s="60"/>
      <c r="E59" s="60"/>
      <c r="F59" s="60">
        <v>12</v>
      </c>
      <c r="G59" s="60"/>
      <c r="H59" s="60"/>
      <c r="I59" s="60"/>
      <c r="J59" s="60"/>
      <c r="K59" s="60"/>
      <c r="L59" s="60"/>
      <c r="M59" s="60"/>
      <c r="N59" s="60">
        <v>6</v>
      </c>
      <c r="O59" s="114">
        <v>6</v>
      </c>
      <c r="P59" s="94"/>
      <c r="Q59" s="60"/>
      <c r="R59" s="60"/>
      <c r="S59" s="60"/>
      <c r="T59" s="60"/>
      <c r="U59" s="60"/>
      <c r="V59" s="60"/>
      <c r="W59" s="114"/>
      <c r="X59" s="92"/>
      <c r="Y59" s="60"/>
      <c r="Z59" s="60"/>
      <c r="AA59" s="60"/>
      <c r="AB59" s="60"/>
      <c r="AC59" s="60">
        <v>6</v>
      </c>
      <c r="AD59" s="60"/>
      <c r="AE59" s="93">
        <v>6</v>
      </c>
      <c r="AF59" s="94"/>
      <c r="AG59" s="60"/>
      <c r="AH59" s="60"/>
      <c r="AI59" s="60"/>
      <c r="AJ59" s="60"/>
      <c r="AK59" s="60"/>
      <c r="AL59" s="60"/>
      <c r="AM59" s="60"/>
      <c r="AN59" s="72">
        <f t="shared" si="22"/>
        <v>0</v>
      </c>
      <c r="AO59" s="36"/>
    </row>
    <row r="60" spans="1:41" ht="32.25" customHeight="1" x14ac:dyDescent="0.3">
      <c r="A60" s="47" t="s">
        <v>242</v>
      </c>
      <c r="B60" s="48" t="s">
        <v>281</v>
      </c>
      <c r="C60" s="47">
        <v>1</v>
      </c>
      <c r="D60" s="47"/>
      <c r="E60" s="47">
        <v>3</v>
      </c>
      <c r="F60" s="47">
        <f>SUM(F61:F64)</f>
        <v>266</v>
      </c>
      <c r="G60" s="47">
        <f t="shared" ref="G60:O60" si="29">SUM(G61:G64)</f>
        <v>8</v>
      </c>
      <c r="H60" s="47">
        <f t="shared" si="29"/>
        <v>102</v>
      </c>
      <c r="I60" s="47">
        <f t="shared" si="29"/>
        <v>44</v>
      </c>
      <c r="J60" s="47">
        <f t="shared" si="29"/>
        <v>58</v>
      </c>
      <c r="K60" s="47">
        <f t="shared" si="29"/>
        <v>0</v>
      </c>
      <c r="L60" s="47">
        <f t="shared" si="29"/>
        <v>0</v>
      </c>
      <c r="M60" s="47">
        <f t="shared" si="29"/>
        <v>144</v>
      </c>
      <c r="N60" s="47">
        <f t="shared" si="29"/>
        <v>6</v>
      </c>
      <c r="O60" s="109">
        <f t="shared" si="29"/>
        <v>6</v>
      </c>
      <c r="P60" s="97">
        <f t="shared" ref="P60:AM60" si="30">SUM(P61:P64)</f>
        <v>0</v>
      </c>
      <c r="Q60" s="47">
        <f t="shared" si="30"/>
        <v>0</v>
      </c>
      <c r="R60" s="47">
        <f t="shared" si="30"/>
        <v>0</v>
      </c>
      <c r="S60" s="47">
        <f t="shared" si="30"/>
        <v>0</v>
      </c>
      <c r="T60" s="47">
        <f t="shared" si="30"/>
        <v>102</v>
      </c>
      <c r="U60" s="47">
        <f t="shared" si="30"/>
        <v>0</v>
      </c>
      <c r="V60" s="47">
        <f t="shared" si="30"/>
        <v>0</v>
      </c>
      <c r="W60" s="109">
        <f t="shared" si="30"/>
        <v>0</v>
      </c>
      <c r="X60" s="95">
        <f t="shared" si="30"/>
        <v>0</v>
      </c>
      <c r="Y60" s="47">
        <f t="shared" si="30"/>
        <v>6</v>
      </c>
      <c r="Z60" s="47">
        <f>SUM(Z61:Z64)</f>
        <v>144</v>
      </c>
      <c r="AA60" s="47">
        <f>SUM(AA61:AA64)</f>
        <v>6</v>
      </c>
      <c r="AB60" s="47">
        <f t="shared" si="30"/>
        <v>0</v>
      </c>
      <c r="AC60" s="47">
        <f t="shared" si="30"/>
        <v>0</v>
      </c>
      <c r="AD60" s="47">
        <f t="shared" si="30"/>
        <v>0</v>
      </c>
      <c r="AE60" s="96">
        <f t="shared" si="30"/>
        <v>0</v>
      </c>
      <c r="AF60" s="97">
        <f t="shared" si="30"/>
        <v>0</v>
      </c>
      <c r="AG60" s="47">
        <f t="shared" si="30"/>
        <v>0</v>
      </c>
      <c r="AH60" s="47">
        <f t="shared" si="30"/>
        <v>0</v>
      </c>
      <c r="AI60" s="47">
        <f t="shared" si="30"/>
        <v>0</v>
      </c>
      <c r="AJ60" s="47">
        <f t="shared" si="30"/>
        <v>0</v>
      </c>
      <c r="AK60" s="47">
        <f t="shared" si="30"/>
        <v>0</v>
      </c>
      <c r="AL60" s="47">
        <f t="shared" si="30"/>
        <v>0</v>
      </c>
      <c r="AM60" s="47">
        <f t="shared" si="30"/>
        <v>0</v>
      </c>
      <c r="AN60" s="72">
        <f t="shared" si="22"/>
        <v>102</v>
      </c>
      <c r="AO60" s="36"/>
    </row>
    <row r="61" spans="1:41" ht="31.2" x14ac:dyDescent="0.3">
      <c r="A61" s="32" t="s">
        <v>246</v>
      </c>
      <c r="B61" s="56" t="s">
        <v>275</v>
      </c>
      <c r="C61" s="32"/>
      <c r="D61" s="32"/>
      <c r="E61" s="32">
        <v>4</v>
      </c>
      <c r="F61" s="34">
        <f>G61+H61+N61+O61</f>
        <v>110</v>
      </c>
      <c r="G61" s="35">
        <v>8</v>
      </c>
      <c r="H61" s="35">
        <v>102</v>
      </c>
      <c r="I61" s="35">
        <f>H61-J61</f>
        <v>44</v>
      </c>
      <c r="J61" s="35">
        <v>58</v>
      </c>
      <c r="K61" s="35"/>
      <c r="L61" s="35"/>
      <c r="M61" s="35"/>
      <c r="N61" s="35"/>
      <c r="O61" s="107"/>
      <c r="P61" s="91"/>
      <c r="Q61" s="72"/>
      <c r="R61" s="72"/>
      <c r="S61" s="72"/>
      <c r="T61" s="72">
        <v>102</v>
      </c>
      <c r="U61" s="72"/>
      <c r="V61" s="72"/>
      <c r="W61" s="105"/>
      <c r="X61" s="86"/>
      <c r="Y61" s="72"/>
      <c r="Z61" s="72"/>
      <c r="AA61" s="72"/>
      <c r="AB61" s="72"/>
      <c r="AC61" s="72"/>
      <c r="AD61" s="72"/>
      <c r="AE61" s="90"/>
      <c r="AF61" s="91"/>
      <c r="AG61" s="72"/>
      <c r="AH61" s="72"/>
      <c r="AI61" s="72"/>
      <c r="AJ61" s="72"/>
      <c r="AK61" s="72"/>
      <c r="AL61" s="72"/>
      <c r="AM61" s="72"/>
      <c r="AN61" s="72">
        <f t="shared" si="22"/>
        <v>102</v>
      </c>
      <c r="AO61" s="36"/>
    </row>
    <row r="62" spans="1:41" x14ac:dyDescent="0.3">
      <c r="A62" s="35" t="s">
        <v>247</v>
      </c>
      <c r="B62" s="33" t="s">
        <v>40</v>
      </c>
      <c r="C62" s="32"/>
      <c r="D62" s="32"/>
      <c r="E62" s="32">
        <v>5</v>
      </c>
      <c r="F62" s="34">
        <v>72</v>
      </c>
      <c r="G62" s="35"/>
      <c r="H62" s="35"/>
      <c r="I62" s="35"/>
      <c r="J62" s="35"/>
      <c r="K62" s="35"/>
      <c r="L62" s="72"/>
      <c r="M62" s="35">
        <v>72</v>
      </c>
      <c r="N62" s="35"/>
      <c r="O62" s="107"/>
      <c r="P62" s="91"/>
      <c r="Q62" s="72"/>
      <c r="R62" s="72"/>
      <c r="S62" s="72"/>
      <c r="T62" s="72"/>
      <c r="U62" s="72"/>
      <c r="W62" s="105"/>
      <c r="X62" s="86"/>
      <c r="Y62" s="72"/>
      <c r="Z62" s="72">
        <v>72</v>
      </c>
      <c r="AA62" s="72"/>
      <c r="AB62" s="72"/>
      <c r="AC62" s="72"/>
      <c r="AD62" s="72"/>
      <c r="AE62" s="90"/>
      <c r="AF62" s="91"/>
      <c r="AG62" s="72"/>
      <c r="AH62" s="72"/>
      <c r="AI62" s="72"/>
      <c r="AJ62" s="72"/>
      <c r="AK62" s="72"/>
      <c r="AL62" s="72"/>
      <c r="AM62" s="72"/>
      <c r="AN62" s="72">
        <f t="shared" si="22"/>
        <v>0</v>
      </c>
      <c r="AO62" s="36"/>
    </row>
    <row r="63" spans="1:41" x14ac:dyDescent="0.3">
      <c r="A63" s="32" t="s">
        <v>248</v>
      </c>
      <c r="B63" s="33" t="s">
        <v>262</v>
      </c>
      <c r="C63" s="32"/>
      <c r="D63" s="32"/>
      <c r="E63" s="35">
        <v>5</v>
      </c>
      <c r="F63" s="34">
        <v>72</v>
      </c>
      <c r="G63" s="35"/>
      <c r="H63" s="35"/>
      <c r="I63" s="35"/>
      <c r="J63" s="35"/>
      <c r="K63" s="35"/>
      <c r="L63" s="72"/>
      <c r="M63" s="35">
        <f>F63</f>
        <v>72</v>
      </c>
      <c r="N63" s="35"/>
      <c r="O63" s="107"/>
      <c r="P63" s="91"/>
      <c r="Q63" s="72"/>
      <c r="R63" s="72"/>
      <c r="S63" s="72"/>
      <c r="T63" s="72"/>
      <c r="U63" s="72"/>
      <c r="X63" s="86"/>
      <c r="Y63" s="72"/>
      <c r="Z63" s="72">
        <v>72</v>
      </c>
      <c r="AA63" s="72"/>
      <c r="AB63" s="72"/>
      <c r="AC63" s="72"/>
      <c r="AD63" s="72"/>
      <c r="AE63" s="90"/>
      <c r="AF63" s="91"/>
      <c r="AG63" s="72"/>
      <c r="AH63" s="72"/>
      <c r="AI63" s="72"/>
      <c r="AJ63" s="72"/>
      <c r="AK63" s="72"/>
      <c r="AL63" s="72"/>
      <c r="AM63" s="72"/>
      <c r="AN63" s="72">
        <f t="shared" si="22"/>
        <v>0</v>
      </c>
      <c r="AO63" s="36"/>
    </row>
    <row r="64" spans="1:41" s="61" customFormat="1" x14ac:dyDescent="0.3">
      <c r="A64" s="60" t="s">
        <v>249</v>
      </c>
      <c r="B64" s="33" t="s">
        <v>250</v>
      </c>
      <c r="C64" s="32">
        <v>5</v>
      </c>
      <c r="D64" s="60"/>
      <c r="E64" s="60"/>
      <c r="F64" s="60">
        <v>12</v>
      </c>
      <c r="G64" s="60"/>
      <c r="H64" s="60"/>
      <c r="I64" s="60"/>
      <c r="J64" s="60"/>
      <c r="K64" s="60"/>
      <c r="L64" s="60"/>
      <c r="M64" s="60"/>
      <c r="N64" s="60">
        <v>6</v>
      </c>
      <c r="O64" s="114">
        <v>6</v>
      </c>
      <c r="P64" s="94"/>
      <c r="Q64" s="60"/>
      <c r="R64" s="60"/>
      <c r="S64" s="60"/>
      <c r="T64" s="60"/>
      <c r="U64" s="60"/>
      <c r="W64" s="134"/>
      <c r="X64" s="92"/>
      <c r="Y64" s="60">
        <v>6</v>
      </c>
      <c r="Z64" s="60"/>
      <c r="AA64" s="60">
        <v>6</v>
      </c>
      <c r="AB64" s="60"/>
      <c r="AC64" s="60"/>
      <c r="AD64" s="60"/>
      <c r="AE64" s="93"/>
      <c r="AF64" s="94"/>
      <c r="AG64" s="60"/>
      <c r="AH64" s="60"/>
      <c r="AI64" s="60"/>
      <c r="AJ64" s="60"/>
      <c r="AK64" s="60"/>
      <c r="AL64" s="60"/>
      <c r="AM64" s="60"/>
      <c r="AN64" s="72">
        <f t="shared" si="22"/>
        <v>0</v>
      </c>
      <c r="AO64" s="36"/>
    </row>
    <row r="65" spans="1:41" ht="46.8" x14ac:dyDescent="0.3">
      <c r="A65" s="47" t="s">
        <v>284</v>
      </c>
      <c r="B65" s="48" t="s">
        <v>282</v>
      </c>
      <c r="C65" s="63">
        <v>2</v>
      </c>
      <c r="D65" s="63"/>
      <c r="E65" s="63">
        <v>2</v>
      </c>
      <c r="F65" s="47">
        <f t="shared" ref="F65:O65" si="31">SUM(F66:F69)</f>
        <v>390</v>
      </c>
      <c r="G65" s="47">
        <f t="shared" si="31"/>
        <v>28</v>
      </c>
      <c r="H65" s="47">
        <f t="shared" si="31"/>
        <v>86</v>
      </c>
      <c r="I65" s="47">
        <f t="shared" si="31"/>
        <v>40</v>
      </c>
      <c r="J65" s="47">
        <f t="shared" si="31"/>
        <v>46</v>
      </c>
      <c r="K65" s="47">
        <f t="shared" si="31"/>
        <v>0</v>
      </c>
      <c r="L65" s="47">
        <f t="shared" si="31"/>
        <v>0</v>
      </c>
      <c r="M65" s="47">
        <f t="shared" si="31"/>
        <v>252</v>
      </c>
      <c r="N65" s="47">
        <f t="shared" si="31"/>
        <v>12</v>
      </c>
      <c r="O65" s="109">
        <f t="shared" si="31"/>
        <v>12</v>
      </c>
      <c r="P65" s="97">
        <f t="shared" ref="P65:AM65" si="32">SUM(P66:P69)</f>
        <v>86</v>
      </c>
      <c r="Q65" s="47">
        <f t="shared" si="32"/>
        <v>6</v>
      </c>
      <c r="R65" s="47">
        <f t="shared" si="32"/>
        <v>0</v>
      </c>
      <c r="S65" s="47">
        <f t="shared" si="32"/>
        <v>6</v>
      </c>
      <c r="T65" s="47">
        <f t="shared" si="32"/>
        <v>0</v>
      </c>
      <c r="U65" s="47">
        <f t="shared" si="32"/>
        <v>6</v>
      </c>
      <c r="V65" s="47">
        <f t="shared" si="32"/>
        <v>252</v>
      </c>
      <c r="W65" s="109">
        <f t="shared" si="32"/>
        <v>6</v>
      </c>
      <c r="X65" s="95">
        <f t="shared" si="32"/>
        <v>0</v>
      </c>
      <c r="Y65" s="47">
        <f t="shared" si="32"/>
        <v>0</v>
      </c>
      <c r="Z65" s="47">
        <f t="shared" si="32"/>
        <v>0</v>
      </c>
      <c r="AA65" s="47">
        <f t="shared" si="32"/>
        <v>0</v>
      </c>
      <c r="AB65" s="47">
        <f t="shared" si="32"/>
        <v>0</v>
      </c>
      <c r="AC65" s="47">
        <f t="shared" si="32"/>
        <v>0</v>
      </c>
      <c r="AD65" s="47">
        <f t="shared" si="32"/>
        <v>0</v>
      </c>
      <c r="AE65" s="96">
        <f t="shared" si="32"/>
        <v>0</v>
      </c>
      <c r="AF65" s="97">
        <f t="shared" si="32"/>
        <v>0</v>
      </c>
      <c r="AG65" s="47">
        <f t="shared" si="32"/>
        <v>0</v>
      </c>
      <c r="AH65" s="47">
        <f t="shared" si="32"/>
        <v>0</v>
      </c>
      <c r="AI65" s="47">
        <f t="shared" si="32"/>
        <v>0</v>
      </c>
      <c r="AJ65" s="47">
        <f t="shared" si="32"/>
        <v>0</v>
      </c>
      <c r="AK65" s="47">
        <f t="shared" si="32"/>
        <v>0</v>
      </c>
      <c r="AL65" s="47">
        <f t="shared" si="32"/>
        <v>0</v>
      </c>
      <c r="AM65" s="47">
        <f t="shared" si="32"/>
        <v>0</v>
      </c>
      <c r="AN65" s="72">
        <f t="shared" si="22"/>
        <v>86</v>
      </c>
      <c r="AO65" s="36"/>
    </row>
    <row r="66" spans="1:41" s="61" customFormat="1" ht="32.25" customHeight="1" x14ac:dyDescent="0.3">
      <c r="A66" s="32" t="s">
        <v>285</v>
      </c>
      <c r="B66" s="33" t="s">
        <v>283</v>
      </c>
      <c r="C66" s="32">
        <v>3</v>
      </c>
      <c r="D66" s="32"/>
      <c r="E66" s="32"/>
      <c r="F66" s="32">
        <f>G66+H66+N66+O66</f>
        <v>126</v>
      </c>
      <c r="G66" s="32">
        <v>28</v>
      </c>
      <c r="H66" s="32">
        <v>86</v>
      </c>
      <c r="I66" s="32">
        <f>H66-J66</f>
        <v>40</v>
      </c>
      <c r="J66" s="32">
        <v>46</v>
      </c>
      <c r="K66" s="32"/>
      <c r="L66" s="32"/>
      <c r="M66" s="32"/>
      <c r="N66" s="32">
        <v>6</v>
      </c>
      <c r="O66" s="112">
        <v>6</v>
      </c>
      <c r="P66" s="88">
        <v>86</v>
      </c>
      <c r="Q66" s="32">
        <v>6</v>
      </c>
      <c r="R66" s="32"/>
      <c r="S66" s="32">
        <v>6</v>
      </c>
      <c r="T66" s="32"/>
      <c r="U66" s="32"/>
      <c r="V66" s="32"/>
      <c r="W66" s="112"/>
      <c r="X66" s="102"/>
      <c r="Y66" s="32"/>
      <c r="Z66" s="32"/>
      <c r="AA66" s="32"/>
      <c r="AB66" s="32"/>
      <c r="AC66" s="32"/>
      <c r="AD66" s="32"/>
      <c r="AE66" s="87"/>
      <c r="AF66" s="88"/>
      <c r="AG66" s="32"/>
      <c r="AH66" s="32"/>
      <c r="AI66" s="32"/>
      <c r="AJ66" s="32"/>
      <c r="AK66" s="32"/>
      <c r="AL66" s="32"/>
      <c r="AM66" s="32"/>
      <c r="AN66" s="72">
        <f t="shared" si="22"/>
        <v>86</v>
      </c>
      <c r="AO66" s="36"/>
    </row>
    <row r="67" spans="1:41" s="61" customFormat="1" x14ac:dyDescent="0.3">
      <c r="A67" s="32" t="s">
        <v>286</v>
      </c>
      <c r="B67" s="33" t="s">
        <v>40</v>
      </c>
      <c r="C67" s="32"/>
      <c r="D67" s="32"/>
      <c r="E67" s="32">
        <v>4</v>
      </c>
      <c r="F67" s="32">
        <v>108</v>
      </c>
      <c r="G67" s="32"/>
      <c r="H67" s="60"/>
      <c r="I67" s="32"/>
      <c r="J67" s="32"/>
      <c r="K67" s="32"/>
      <c r="L67" s="32"/>
      <c r="M67" s="32">
        <f>F67</f>
        <v>108</v>
      </c>
      <c r="N67" s="32"/>
      <c r="O67" s="112"/>
      <c r="P67" s="88"/>
      <c r="Q67" s="32"/>
      <c r="R67" s="32"/>
      <c r="S67" s="32"/>
      <c r="T67" s="32"/>
      <c r="U67" s="32"/>
      <c r="V67" s="32">
        <v>108</v>
      </c>
      <c r="W67" s="112"/>
      <c r="X67" s="102"/>
      <c r="Y67" s="32"/>
      <c r="Z67" s="32"/>
      <c r="AA67" s="32"/>
      <c r="AB67" s="32"/>
      <c r="AC67" s="32"/>
      <c r="AD67" s="32"/>
      <c r="AE67" s="87"/>
      <c r="AF67" s="88"/>
      <c r="AG67" s="32"/>
      <c r="AH67" s="32"/>
      <c r="AI67" s="32"/>
      <c r="AJ67" s="32"/>
      <c r="AK67" s="32"/>
      <c r="AL67" s="32"/>
      <c r="AM67" s="32"/>
      <c r="AN67" s="72">
        <f t="shared" si="22"/>
        <v>0</v>
      </c>
      <c r="AO67" s="36"/>
    </row>
    <row r="68" spans="1:41" s="61" customFormat="1" x14ac:dyDescent="0.3">
      <c r="A68" s="32" t="s">
        <v>287</v>
      </c>
      <c r="B68" s="33" t="s">
        <v>293</v>
      </c>
      <c r="C68" s="32"/>
      <c r="D68" s="32"/>
      <c r="E68" s="32">
        <v>4</v>
      </c>
      <c r="F68" s="32">
        <v>144</v>
      </c>
      <c r="G68" s="32"/>
      <c r="H68" s="60"/>
      <c r="I68" s="32"/>
      <c r="J68" s="32"/>
      <c r="K68" s="32"/>
      <c r="L68" s="32"/>
      <c r="M68" s="32">
        <f>F68</f>
        <v>144</v>
      </c>
      <c r="N68" s="32"/>
      <c r="O68" s="112"/>
      <c r="P68" s="88"/>
      <c r="Q68" s="32"/>
      <c r="R68" s="32"/>
      <c r="S68" s="32"/>
      <c r="T68" s="32"/>
      <c r="U68" s="32"/>
      <c r="V68" s="32">
        <v>144</v>
      </c>
      <c r="W68" s="112"/>
      <c r="X68" s="102"/>
      <c r="Y68" s="32"/>
      <c r="Z68" s="32"/>
      <c r="AA68" s="32"/>
      <c r="AB68" s="32"/>
      <c r="AC68" s="32"/>
      <c r="AD68" s="32"/>
      <c r="AE68" s="87"/>
      <c r="AF68" s="88"/>
      <c r="AG68" s="32"/>
      <c r="AH68" s="32"/>
      <c r="AI68" s="32"/>
      <c r="AJ68" s="32"/>
      <c r="AK68" s="32"/>
      <c r="AL68" s="32"/>
      <c r="AM68" s="32"/>
      <c r="AN68" s="72">
        <f t="shared" si="22"/>
        <v>0</v>
      </c>
      <c r="AO68" s="36"/>
    </row>
    <row r="69" spans="1:41" s="61" customFormat="1" x14ac:dyDescent="0.3">
      <c r="A69" s="60" t="s">
        <v>288</v>
      </c>
      <c r="B69" s="33" t="s">
        <v>250</v>
      </c>
      <c r="C69" s="32">
        <v>4</v>
      </c>
      <c r="D69" s="60"/>
      <c r="E69" s="60"/>
      <c r="F69" s="60">
        <v>12</v>
      </c>
      <c r="G69" s="60"/>
      <c r="H69" s="60"/>
      <c r="I69" s="60"/>
      <c r="J69" s="60"/>
      <c r="K69" s="60"/>
      <c r="L69" s="60"/>
      <c r="M69" s="60"/>
      <c r="N69" s="60">
        <v>6</v>
      </c>
      <c r="O69" s="114">
        <v>6</v>
      </c>
      <c r="P69" s="94"/>
      <c r="Q69" s="60"/>
      <c r="R69" s="60"/>
      <c r="S69" s="60"/>
      <c r="T69" s="60"/>
      <c r="U69" s="60">
        <v>6</v>
      </c>
      <c r="V69" s="60"/>
      <c r="W69" s="114">
        <v>6</v>
      </c>
      <c r="X69" s="92"/>
      <c r="Y69" s="60"/>
      <c r="Z69" s="60"/>
      <c r="AA69" s="60"/>
      <c r="AB69" s="60"/>
      <c r="AC69" s="60"/>
      <c r="AD69" s="60"/>
      <c r="AE69" s="93"/>
      <c r="AF69" s="94"/>
      <c r="AG69" s="60"/>
      <c r="AH69" s="60"/>
      <c r="AI69" s="60"/>
      <c r="AJ69" s="60"/>
      <c r="AK69" s="60"/>
      <c r="AL69" s="60"/>
      <c r="AM69" s="60"/>
      <c r="AN69" s="72">
        <f t="shared" si="22"/>
        <v>0</v>
      </c>
      <c r="AO69" s="36"/>
    </row>
    <row r="70" spans="1:41" x14ac:dyDescent="0.3">
      <c r="A70" s="75" t="s">
        <v>230</v>
      </c>
      <c r="B70" s="64" t="s">
        <v>88</v>
      </c>
      <c r="C70" s="75"/>
      <c r="D70" s="75"/>
      <c r="E70" s="75"/>
      <c r="F70" s="75">
        <v>144</v>
      </c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>
        <v>144</v>
      </c>
      <c r="AK70" s="231"/>
      <c r="AL70" s="231"/>
      <c r="AM70" s="231"/>
      <c r="AN70" s="72"/>
      <c r="AO70" s="36"/>
    </row>
    <row r="71" spans="1:41" x14ac:dyDescent="0.3">
      <c r="A71" s="65" t="s">
        <v>163</v>
      </c>
      <c r="B71" s="49" t="s">
        <v>201</v>
      </c>
      <c r="C71" s="72"/>
      <c r="D71" s="72"/>
      <c r="E71" s="72"/>
      <c r="F71" s="76">
        <v>216</v>
      </c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41">
        <v>216</v>
      </c>
      <c r="AK71" s="241"/>
      <c r="AL71" s="241"/>
      <c r="AM71" s="241"/>
    </row>
    <row r="72" spans="1:41" x14ac:dyDescent="0.3">
      <c r="A72" s="66"/>
      <c r="B72" s="66" t="s">
        <v>85</v>
      </c>
      <c r="C72" s="67">
        <v>23</v>
      </c>
      <c r="D72" s="67">
        <v>2</v>
      </c>
      <c r="E72" s="67">
        <v>38</v>
      </c>
      <c r="F72" s="67">
        <f>F8+F70+F71</f>
        <v>4460</v>
      </c>
      <c r="G72" s="67">
        <f t="shared" ref="G72:AM72" si="33">G8+G70+G71</f>
        <v>218</v>
      </c>
      <c r="H72" s="67">
        <f t="shared" si="33"/>
        <v>2510</v>
      </c>
      <c r="I72" s="67">
        <f t="shared" si="33"/>
        <v>1043</v>
      </c>
      <c r="J72" s="67">
        <f t="shared" si="33"/>
        <v>1375</v>
      </c>
      <c r="K72" s="67">
        <f t="shared" si="33"/>
        <v>0</v>
      </c>
      <c r="L72" s="67">
        <f t="shared" si="33"/>
        <v>60</v>
      </c>
      <c r="M72" s="67">
        <f t="shared" si="33"/>
        <v>1152</v>
      </c>
      <c r="N72" s="67">
        <f t="shared" si="33"/>
        <v>114</v>
      </c>
      <c r="O72" s="67">
        <f t="shared" si="33"/>
        <v>114</v>
      </c>
      <c r="P72" s="67">
        <f t="shared" si="33"/>
        <v>516</v>
      </c>
      <c r="Q72" s="67">
        <f t="shared" si="33"/>
        <v>30</v>
      </c>
      <c r="R72" s="67">
        <f t="shared" si="33"/>
        <v>0</v>
      </c>
      <c r="S72" s="67">
        <f t="shared" si="33"/>
        <v>30</v>
      </c>
      <c r="T72" s="67">
        <f t="shared" si="33"/>
        <v>570</v>
      </c>
      <c r="U72" s="67">
        <f t="shared" si="33"/>
        <v>18</v>
      </c>
      <c r="V72" s="67">
        <f t="shared" si="33"/>
        <v>252</v>
      </c>
      <c r="W72" s="67">
        <f t="shared" si="33"/>
        <v>18</v>
      </c>
      <c r="X72" s="67">
        <f t="shared" si="33"/>
        <v>408</v>
      </c>
      <c r="Y72" s="67">
        <f t="shared" si="33"/>
        <v>12</v>
      </c>
      <c r="Z72" s="67">
        <f t="shared" si="33"/>
        <v>144</v>
      </c>
      <c r="AA72" s="67">
        <f t="shared" si="33"/>
        <v>12</v>
      </c>
      <c r="AB72" s="67">
        <f t="shared" si="33"/>
        <v>612</v>
      </c>
      <c r="AC72" s="67">
        <f t="shared" si="33"/>
        <v>12</v>
      </c>
      <c r="AD72" s="67">
        <f t="shared" si="33"/>
        <v>180</v>
      </c>
      <c r="AE72" s="67">
        <f t="shared" si="33"/>
        <v>12</v>
      </c>
      <c r="AF72" s="67">
        <f t="shared" si="33"/>
        <v>272</v>
      </c>
      <c r="AG72" s="67">
        <f t="shared" si="33"/>
        <v>24</v>
      </c>
      <c r="AH72" s="67">
        <f t="shared" si="33"/>
        <v>252</v>
      </c>
      <c r="AI72" s="67">
        <f t="shared" si="33"/>
        <v>24</v>
      </c>
      <c r="AJ72" s="67">
        <f>AJ8</f>
        <v>136</v>
      </c>
      <c r="AK72" s="67">
        <f t="shared" si="33"/>
        <v>12</v>
      </c>
      <c r="AL72" s="67">
        <f>AL8+AL70</f>
        <v>324</v>
      </c>
      <c r="AM72" s="67">
        <f t="shared" si="33"/>
        <v>12</v>
      </c>
      <c r="AN72" s="36"/>
    </row>
    <row r="73" spans="1:41" ht="15.75" customHeight="1" x14ac:dyDescent="0.3">
      <c r="A73" s="230"/>
      <c r="B73" s="230"/>
      <c r="C73" s="230"/>
      <c r="D73" s="230"/>
      <c r="E73" s="230"/>
      <c r="F73" s="230"/>
      <c r="G73" s="230"/>
      <c r="H73" s="232" t="s">
        <v>85</v>
      </c>
      <c r="I73" s="233" t="s">
        <v>202</v>
      </c>
      <c r="J73" s="214"/>
      <c r="K73" s="74"/>
      <c r="L73" s="74"/>
      <c r="M73" s="74"/>
      <c r="N73" s="74"/>
      <c r="O73" s="110"/>
      <c r="P73" s="223">
        <v>11</v>
      </c>
      <c r="Q73" s="223"/>
      <c r="R73" s="223"/>
      <c r="S73" s="223"/>
      <c r="T73" s="223"/>
      <c r="U73" s="223"/>
      <c r="V73" s="223"/>
      <c r="W73" s="223"/>
      <c r="X73" s="242"/>
      <c r="Y73" s="223"/>
      <c r="Z73" s="223"/>
      <c r="AA73" s="223"/>
      <c r="AB73" s="223"/>
      <c r="AC73" s="223"/>
      <c r="AD73" s="223"/>
      <c r="AE73" s="243"/>
      <c r="AF73" s="223"/>
      <c r="AG73" s="223"/>
      <c r="AH73" s="223"/>
      <c r="AI73" s="223"/>
      <c r="AJ73" s="223"/>
      <c r="AK73" s="223"/>
      <c r="AL73" s="223"/>
      <c r="AM73" s="223"/>
    </row>
    <row r="74" spans="1:41" ht="15.75" customHeight="1" x14ac:dyDescent="0.3">
      <c r="A74" s="230"/>
      <c r="B74" s="230"/>
      <c r="C74" s="230"/>
      <c r="D74" s="230"/>
      <c r="E74" s="230"/>
      <c r="F74" s="230"/>
      <c r="G74" s="230"/>
      <c r="H74" s="232"/>
      <c r="I74" s="233" t="s">
        <v>203</v>
      </c>
      <c r="J74" s="214"/>
      <c r="K74" s="74"/>
      <c r="L74" s="74"/>
      <c r="M74" s="74"/>
      <c r="N74" s="74"/>
      <c r="O74" s="110"/>
      <c r="P74" s="214">
        <f t="shared" ref="P74:P75" si="34">R44+R51+R57+R62+R67</f>
        <v>0</v>
      </c>
      <c r="Q74" s="214"/>
      <c r="R74" s="214"/>
      <c r="S74" s="214"/>
      <c r="T74" s="214">
        <f t="shared" ref="T74:T75" si="35">V44+V51+V57+V62+V67</f>
        <v>108</v>
      </c>
      <c r="U74" s="214"/>
      <c r="V74" s="214"/>
      <c r="W74" s="214"/>
      <c r="X74" s="213">
        <f t="shared" ref="X74:X75" si="36">Z44+Z51+Z57+Z62+Z67</f>
        <v>72</v>
      </c>
      <c r="Y74" s="214"/>
      <c r="Z74" s="214"/>
      <c r="AA74" s="214"/>
      <c r="AB74" s="214">
        <f t="shared" ref="AB74:AB75" si="37">AD44+AD51+AD57+AD62+AD67</f>
        <v>72</v>
      </c>
      <c r="AC74" s="214"/>
      <c r="AD74" s="214"/>
      <c r="AE74" s="215"/>
      <c r="AF74" s="214">
        <f t="shared" ref="AF74:AF75" si="38">AH44+AH51+AH57+AH62+AH67</f>
        <v>144</v>
      </c>
      <c r="AG74" s="214"/>
      <c r="AH74" s="214"/>
      <c r="AI74" s="214"/>
      <c r="AJ74" s="214">
        <f>AL44+AL51+AL57+AL62+AL67</f>
        <v>180</v>
      </c>
      <c r="AK74" s="214"/>
      <c r="AL74" s="214"/>
      <c r="AM74" s="214"/>
    </row>
    <row r="75" spans="1:41" ht="15" customHeight="1" x14ac:dyDescent="0.3">
      <c r="A75" s="230"/>
      <c r="B75" s="230"/>
      <c r="C75" s="230"/>
      <c r="D75" s="230"/>
      <c r="E75" s="230"/>
      <c r="F75" s="230"/>
      <c r="G75" s="230"/>
      <c r="H75" s="232"/>
      <c r="I75" s="233" t="s">
        <v>204</v>
      </c>
      <c r="J75" s="214"/>
      <c r="K75" s="74"/>
      <c r="L75" s="74"/>
      <c r="M75" s="74"/>
      <c r="N75" s="74"/>
      <c r="O75" s="110"/>
      <c r="P75" s="214">
        <f t="shared" si="34"/>
        <v>0</v>
      </c>
      <c r="Q75" s="214"/>
      <c r="R75" s="214"/>
      <c r="S75" s="214"/>
      <c r="T75" s="214">
        <f t="shared" si="35"/>
        <v>144</v>
      </c>
      <c r="U75" s="214"/>
      <c r="V75" s="214"/>
      <c r="W75" s="214"/>
      <c r="X75" s="213">
        <f t="shared" si="36"/>
        <v>72</v>
      </c>
      <c r="Y75" s="214"/>
      <c r="Z75" s="214"/>
      <c r="AA75" s="214"/>
      <c r="AB75" s="214">
        <f t="shared" si="37"/>
        <v>108</v>
      </c>
      <c r="AC75" s="214"/>
      <c r="AD75" s="214"/>
      <c r="AE75" s="215"/>
      <c r="AF75" s="214">
        <f t="shared" si="38"/>
        <v>108</v>
      </c>
      <c r="AG75" s="214"/>
      <c r="AH75" s="214"/>
      <c r="AI75" s="214"/>
      <c r="AJ75" s="214">
        <f>AL45+AL52+AL58+AL63+AL68</f>
        <v>144</v>
      </c>
      <c r="AK75" s="214"/>
      <c r="AL75" s="214"/>
      <c r="AM75" s="214"/>
    </row>
    <row r="76" spans="1:41" ht="15" customHeight="1" x14ac:dyDescent="0.3">
      <c r="A76" s="230"/>
      <c r="B76" s="230"/>
      <c r="C76" s="230"/>
      <c r="D76" s="230"/>
      <c r="E76" s="230"/>
      <c r="F76" s="230"/>
      <c r="G76" s="230"/>
      <c r="H76" s="232"/>
      <c r="I76" s="233" t="s">
        <v>205</v>
      </c>
      <c r="J76" s="214"/>
      <c r="K76" s="74"/>
      <c r="L76" s="74"/>
      <c r="M76" s="74"/>
      <c r="N76" s="74"/>
      <c r="O76" s="110"/>
      <c r="P76" s="214"/>
      <c r="Q76" s="214"/>
      <c r="R76" s="214"/>
      <c r="S76" s="214"/>
      <c r="T76" s="214"/>
      <c r="U76" s="214"/>
      <c r="V76" s="214"/>
      <c r="W76" s="214"/>
      <c r="X76" s="213"/>
      <c r="Y76" s="214"/>
      <c r="Z76" s="214"/>
      <c r="AA76" s="214"/>
      <c r="AB76" s="214"/>
      <c r="AC76" s="214"/>
      <c r="AD76" s="214"/>
      <c r="AE76" s="215"/>
      <c r="AF76" s="214"/>
      <c r="AG76" s="214"/>
      <c r="AH76" s="214"/>
      <c r="AI76" s="214"/>
      <c r="AJ76" s="214">
        <f>AJ70</f>
        <v>144</v>
      </c>
      <c r="AK76" s="214"/>
      <c r="AL76" s="214"/>
      <c r="AM76" s="214"/>
    </row>
    <row r="77" spans="1:41" x14ac:dyDescent="0.3">
      <c r="A77" s="230"/>
      <c r="B77" s="230"/>
      <c r="C77" s="230"/>
      <c r="D77" s="230"/>
      <c r="E77" s="230"/>
      <c r="F77" s="230"/>
      <c r="G77" s="230"/>
      <c r="H77" s="232"/>
      <c r="I77" s="214" t="s">
        <v>206</v>
      </c>
      <c r="J77" s="214"/>
      <c r="K77" s="74"/>
      <c r="L77" s="74"/>
      <c r="M77" s="74"/>
      <c r="N77" s="74"/>
      <c r="O77" s="110">
        <f>SUM(P77:AM77)</f>
        <v>18</v>
      </c>
      <c r="P77" s="214">
        <f t="shared" ref="P77" si="39">S72/6</f>
        <v>5</v>
      </c>
      <c r="Q77" s="214"/>
      <c r="R77" s="214"/>
      <c r="S77" s="214"/>
      <c r="T77" s="214">
        <f t="shared" ref="T77" si="40">W72/6</f>
        <v>3</v>
      </c>
      <c r="U77" s="214"/>
      <c r="V77" s="214"/>
      <c r="W77" s="214"/>
      <c r="X77" s="213">
        <f t="shared" ref="X77" si="41">AA72/6</f>
        <v>2</v>
      </c>
      <c r="Y77" s="214"/>
      <c r="Z77" s="214"/>
      <c r="AA77" s="214"/>
      <c r="AB77" s="214">
        <f t="shared" ref="AB77" si="42">AE72/6</f>
        <v>2</v>
      </c>
      <c r="AC77" s="214"/>
      <c r="AD77" s="214"/>
      <c r="AE77" s="215"/>
      <c r="AF77" s="214">
        <f t="shared" ref="AF77" si="43">AI72/6</f>
        <v>4</v>
      </c>
      <c r="AG77" s="214"/>
      <c r="AH77" s="214"/>
      <c r="AI77" s="214"/>
      <c r="AJ77" s="214">
        <f t="shared" ref="AJ77" si="44">AM72/6</f>
        <v>2</v>
      </c>
      <c r="AK77" s="214"/>
      <c r="AL77" s="214"/>
      <c r="AM77" s="214"/>
    </row>
    <row r="78" spans="1:41" x14ac:dyDescent="0.3">
      <c r="A78" s="230"/>
      <c r="B78" s="230"/>
      <c r="C78" s="230"/>
      <c r="D78" s="230"/>
      <c r="E78" s="230"/>
      <c r="F78" s="230"/>
      <c r="G78" s="230"/>
      <c r="H78" s="232"/>
      <c r="I78" s="214" t="s">
        <v>263</v>
      </c>
      <c r="J78" s="214"/>
      <c r="K78" s="74"/>
      <c r="L78" s="74"/>
      <c r="M78" s="74"/>
      <c r="N78" s="74"/>
      <c r="O78" s="110">
        <f>SUM(P78:AM78)</f>
        <v>30</v>
      </c>
      <c r="P78" s="214">
        <v>3</v>
      </c>
      <c r="Q78" s="214"/>
      <c r="R78" s="214"/>
      <c r="S78" s="214"/>
      <c r="T78" s="214">
        <v>7</v>
      </c>
      <c r="U78" s="214"/>
      <c r="V78" s="214"/>
      <c r="W78" s="214"/>
      <c r="X78" s="213">
        <v>4</v>
      </c>
      <c r="Y78" s="214"/>
      <c r="Z78" s="214"/>
      <c r="AA78" s="214"/>
      <c r="AB78" s="214">
        <v>6</v>
      </c>
      <c r="AC78" s="214"/>
      <c r="AD78" s="214"/>
      <c r="AE78" s="215"/>
      <c r="AF78" s="214">
        <v>6</v>
      </c>
      <c r="AG78" s="214"/>
      <c r="AH78" s="214"/>
      <c r="AI78" s="214"/>
      <c r="AJ78" s="214">
        <v>4</v>
      </c>
      <c r="AK78" s="214"/>
      <c r="AL78" s="214"/>
      <c r="AM78" s="214"/>
    </row>
    <row r="79" spans="1:41" x14ac:dyDescent="0.3">
      <c r="P79" s="236" t="s">
        <v>295</v>
      </c>
      <c r="Q79" s="236"/>
      <c r="R79" s="236"/>
      <c r="S79" s="236"/>
      <c r="T79" s="236" t="s">
        <v>295</v>
      </c>
      <c r="U79" s="236"/>
      <c r="V79" s="236"/>
      <c r="W79" s="236"/>
      <c r="X79" s="239">
        <f>12*34</f>
        <v>408</v>
      </c>
      <c r="Y79" s="236"/>
      <c r="Z79" s="236"/>
      <c r="AA79" s="236"/>
      <c r="AB79" s="236">
        <f>18*34</f>
        <v>612</v>
      </c>
      <c r="AC79" s="236"/>
      <c r="AD79" s="236"/>
      <c r="AE79" s="238"/>
      <c r="AF79" s="236">
        <f>8*34</f>
        <v>272</v>
      </c>
      <c r="AG79" s="236"/>
      <c r="AH79" s="236"/>
      <c r="AI79" s="236"/>
      <c r="AJ79" s="236">
        <f>4*34</f>
        <v>136</v>
      </c>
      <c r="AK79" s="236"/>
      <c r="AL79" s="236"/>
      <c r="AM79" s="236"/>
    </row>
    <row r="80" spans="1:41" x14ac:dyDescent="0.3">
      <c r="P80" s="235">
        <f t="shared" ref="P80" si="45">P72</f>
        <v>516</v>
      </c>
      <c r="Q80" s="236"/>
      <c r="R80" s="236"/>
      <c r="S80" s="236"/>
      <c r="T80" s="235">
        <f t="shared" ref="T80" si="46">T72</f>
        <v>570</v>
      </c>
      <c r="U80" s="236"/>
      <c r="V80" s="236"/>
      <c r="W80" s="236"/>
      <c r="X80" s="237">
        <f t="shared" ref="X80" si="47">X72</f>
        <v>408</v>
      </c>
      <c r="Y80" s="236"/>
      <c r="Z80" s="236"/>
      <c r="AA80" s="236"/>
      <c r="AB80" s="235">
        <f t="shared" ref="AB80" si="48">AB72</f>
        <v>612</v>
      </c>
      <c r="AC80" s="236"/>
      <c r="AD80" s="236"/>
      <c r="AE80" s="238"/>
      <c r="AF80" s="235">
        <f t="shared" ref="AF80" si="49">AF72</f>
        <v>272</v>
      </c>
      <c r="AG80" s="236"/>
      <c r="AH80" s="236"/>
      <c r="AI80" s="236"/>
      <c r="AJ80" s="235">
        <f>AJ72</f>
        <v>136</v>
      </c>
      <c r="AK80" s="236"/>
      <c r="AL80" s="236"/>
      <c r="AM80" s="236"/>
    </row>
    <row r="81" spans="16:39" x14ac:dyDescent="0.3">
      <c r="P81" s="236" t="e">
        <f t="shared" ref="P81" si="50">P80-P79</f>
        <v>#VALUE!</v>
      </c>
      <c r="Q81" s="236"/>
      <c r="R81" s="236"/>
      <c r="S81" s="236"/>
      <c r="T81" s="236" t="e">
        <f t="shared" ref="T81" si="51">T80-T79</f>
        <v>#VALUE!</v>
      </c>
      <c r="U81" s="236"/>
      <c r="V81" s="236"/>
      <c r="W81" s="236"/>
      <c r="X81" s="239">
        <f t="shared" ref="X81" si="52">X80-X79</f>
        <v>0</v>
      </c>
      <c r="Y81" s="236"/>
      <c r="Z81" s="236"/>
      <c r="AA81" s="236"/>
      <c r="AB81" s="236">
        <f t="shared" ref="AB81" si="53">AB80-AB79</f>
        <v>0</v>
      </c>
      <c r="AC81" s="236"/>
      <c r="AD81" s="236"/>
      <c r="AE81" s="238"/>
      <c r="AF81" s="236">
        <f t="shared" ref="AF81" si="54">AF80-AF79</f>
        <v>0</v>
      </c>
      <c r="AG81" s="236"/>
      <c r="AH81" s="236"/>
      <c r="AI81" s="236"/>
      <c r="AJ81" s="236">
        <f t="shared" ref="AJ81" si="55">AJ80-AJ79</f>
        <v>0</v>
      </c>
      <c r="AK81" s="236"/>
      <c r="AL81" s="236"/>
      <c r="AM81" s="236"/>
    </row>
  </sheetData>
  <mergeCells count="98">
    <mergeCell ref="AJ81:AM81"/>
    <mergeCell ref="AB76:AE76"/>
    <mergeCell ref="AF76:AI76"/>
    <mergeCell ref="AJ76:AM76"/>
    <mergeCell ref="P76:S76"/>
    <mergeCell ref="T76:W76"/>
    <mergeCell ref="X76:AA76"/>
    <mergeCell ref="P81:S81"/>
    <mergeCell ref="T81:W81"/>
    <mergeCell ref="X81:AA81"/>
    <mergeCell ref="AB81:AE81"/>
    <mergeCell ref="AF81:AI81"/>
    <mergeCell ref="AF77:AI77"/>
    <mergeCell ref="AJ77:AM77"/>
    <mergeCell ref="P78:S78"/>
    <mergeCell ref="T78:W78"/>
    <mergeCell ref="AJ71:AM71"/>
    <mergeCell ref="AJ73:AM73"/>
    <mergeCell ref="AB79:AE79"/>
    <mergeCell ref="AF79:AI79"/>
    <mergeCell ref="AJ79:AM79"/>
    <mergeCell ref="AB74:AE74"/>
    <mergeCell ref="AF74:AI74"/>
    <mergeCell ref="AJ74:AM74"/>
    <mergeCell ref="AB75:AE75"/>
    <mergeCell ref="AF75:AI75"/>
    <mergeCell ref="AJ75:AM75"/>
    <mergeCell ref="G71:AI71"/>
    <mergeCell ref="P73:S73"/>
    <mergeCell ref="T73:W73"/>
    <mergeCell ref="X73:AA73"/>
    <mergeCell ref="AB73:AE73"/>
    <mergeCell ref="AB7:AE7"/>
    <mergeCell ref="AF7:AI7"/>
    <mergeCell ref="AJ7:AM7"/>
    <mergeCell ref="P80:S80"/>
    <mergeCell ref="T80:W80"/>
    <mergeCell ref="X80:AA80"/>
    <mergeCell ref="AB80:AE80"/>
    <mergeCell ref="AF80:AI80"/>
    <mergeCell ref="AJ80:AM80"/>
    <mergeCell ref="P79:S79"/>
    <mergeCell ref="T79:W79"/>
    <mergeCell ref="X79:AA79"/>
    <mergeCell ref="P7:S7"/>
    <mergeCell ref="T7:W7"/>
    <mergeCell ref="X7:AA7"/>
    <mergeCell ref="AJ70:AM70"/>
    <mergeCell ref="A73:G78"/>
    <mergeCell ref="G70:AI70"/>
    <mergeCell ref="I78:J78"/>
    <mergeCell ref="H73:H78"/>
    <mergeCell ref="I73:J73"/>
    <mergeCell ref="AB77:AE77"/>
    <mergeCell ref="P75:S75"/>
    <mergeCell ref="T75:W75"/>
    <mergeCell ref="X75:AA75"/>
    <mergeCell ref="P74:S74"/>
    <mergeCell ref="T74:W74"/>
    <mergeCell ref="X74:AA74"/>
    <mergeCell ref="I74:J74"/>
    <mergeCell ref="I75:J75"/>
    <mergeCell ref="I76:J76"/>
    <mergeCell ref="I77:J77"/>
    <mergeCell ref="AF73:AI73"/>
    <mergeCell ref="A1:A5"/>
    <mergeCell ref="B1:B5"/>
    <mergeCell ref="C1:E1"/>
    <mergeCell ref="D2:D5"/>
    <mergeCell ref="F1:F5"/>
    <mergeCell ref="P1:AM1"/>
    <mergeCell ref="C2:C5"/>
    <mergeCell ref="E2:E5"/>
    <mergeCell ref="P2:W2"/>
    <mergeCell ref="P3:S4"/>
    <mergeCell ref="X3:AA4"/>
    <mergeCell ref="AB3:AE4"/>
    <mergeCell ref="H2:O2"/>
    <mergeCell ref="T3:W4"/>
    <mergeCell ref="X2:AE2"/>
    <mergeCell ref="AF3:AI4"/>
    <mergeCell ref="AJ3:AM4"/>
    <mergeCell ref="AF2:AM2"/>
    <mergeCell ref="G2:G5"/>
    <mergeCell ref="G1:O1"/>
    <mergeCell ref="O3:O5"/>
    <mergeCell ref="H3:L3"/>
    <mergeCell ref="M3:M5"/>
    <mergeCell ref="N3:N5"/>
    <mergeCell ref="H4:H5"/>
    <mergeCell ref="I4:L4"/>
    <mergeCell ref="X78:AA78"/>
    <mergeCell ref="AB78:AE78"/>
    <mergeCell ref="AF78:AI78"/>
    <mergeCell ref="AJ78:AM78"/>
    <mergeCell ref="P77:S77"/>
    <mergeCell ref="T77:W77"/>
    <mergeCell ref="X77:AA77"/>
  </mergeCells>
  <printOptions horizontalCentered="1"/>
  <pageMargins left="0" right="0" top="0" bottom="0" header="0" footer="0"/>
  <pageSetup paperSize="9" scale="45" orientation="landscape" r:id="rId1"/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15"/>
  <sheetViews>
    <sheetView showGridLines="0" workbookViewId="0">
      <pane ySplit="1" topLeftCell="A2" activePane="bottomLeft" state="frozen"/>
      <selection pane="bottomLeft" sqref="A1:XFD1048576"/>
    </sheetView>
  </sheetViews>
  <sheetFormatPr defaultColWidth="14.7109375" defaultRowHeight="13.8" x14ac:dyDescent="0.25"/>
  <cols>
    <col min="1" max="1" width="207.85546875" style="276" customWidth="1"/>
    <col min="2" max="16384" width="14.7109375" style="270"/>
  </cols>
  <sheetData>
    <row r="1" spans="1:1" ht="15.6" x14ac:dyDescent="0.25">
      <c r="A1" s="269" t="s">
        <v>374</v>
      </c>
    </row>
    <row r="2" spans="1:1" x14ac:dyDescent="0.25">
      <c r="A2" s="271" t="s">
        <v>375</v>
      </c>
    </row>
    <row r="3" spans="1:1" x14ac:dyDescent="0.25">
      <c r="A3" s="272" t="s">
        <v>376</v>
      </c>
    </row>
    <row r="4" spans="1:1" x14ac:dyDescent="0.25">
      <c r="A4" s="272" t="s">
        <v>377</v>
      </c>
    </row>
    <row r="5" spans="1:1" x14ac:dyDescent="0.25">
      <c r="A5" s="272" t="s">
        <v>378</v>
      </c>
    </row>
    <row r="6" spans="1:1" x14ac:dyDescent="0.25">
      <c r="A6" s="272" t="s">
        <v>379</v>
      </c>
    </row>
    <row r="7" spans="1:1" x14ac:dyDescent="0.25">
      <c r="A7" s="272" t="s">
        <v>380</v>
      </c>
    </row>
    <row r="8" spans="1:1" x14ac:dyDescent="0.25">
      <c r="A8" s="272" t="s">
        <v>381</v>
      </c>
    </row>
    <row r="9" spans="1:1" ht="27.6" x14ac:dyDescent="0.25">
      <c r="A9" s="272" t="s">
        <v>382</v>
      </c>
    </row>
    <row r="10" spans="1:1" x14ac:dyDescent="0.25">
      <c r="A10" s="272" t="s">
        <v>383</v>
      </c>
    </row>
    <row r="11" spans="1:1" x14ac:dyDescent="0.25">
      <c r="A11" s="272" t="s">
        <v>384</v>
      </c>
    </row>
    <row r="12" spans="1:1" x14ac:dyDescent="0.25">
      <c r="A12" s="272" t="s">
        <v>385</v>
      </c>
    </row>
    <row r="13" spans="1:1" x14ac:dyDescent="0.25">
      <c r="A13" s="273"/>
    </row>
    <row r="14" spans="1:1" ht="15.6" x14ac:dyDescent="0.3">
      <c r="A14" s="274" t="s">
        <v>386</v>
      </c>
    </row>
    <row r="15" spans="1:1" ht="386.4" x14ac:dyDescent="0.25">
      <c r="A15" s="275" t="s">
        <v>387</v>
      </c>
    </row>
  </sheetData>
  <pageMargins left="0.75" right="0.75" top="1" bottom="1" header="0" footer="0"/>
  <pageSetup paperSize="9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25"/>
  <sheetViews>
    <sheetView showGridLines="0" topLeftCell="C1" workbookViewId="0">
      <selection activeCell="C1" sqref="A1:XFD1048576"/>
    </sheetView>
  </sheetViews>
  <sheetFormatPr defaultColWidth="14.7109375" defaultRowHeight="15" customHeight="1" x14ac:dyDescent="0.25"/>
  <cols>
    <col min="1" max="2" width="14.7109375" style="17"/>
    <col min="3" max="3" width="90.85546875" style="17" customWidth="1"/>
    <col min="4" max="16384" width="14.7109375" style="17"/>
  </cols>
  <sheetData>
    <row r="1" spans="1:5" ht="14.25" customHeight="1" thickBot="1" x14ac:dyDescent="0.3">
      <c r="A1" s="141"/>
      <c r="B1" s="142"/>
      <c r="C1" s="143" t="s">
        <v>328</v>
      </c>
      <c r="D1" s="144"/>
      <c r="E1" s="141"/>
    </row>
    <row r="2" spans="1:5" ht="14.25" customHeight="1" thickBot="1" x14ac:dyDescent="0.3">
      <c r="A2" s="141"/>
      <c r="B2" s="145" t="s">
        <v>329</v>
      </c>
      <c r="C2" s="146" t="s">
        <v>330</v>
      </c>
      <c r="D2" s="244" t="s">
        <v>331</v>
      </c>
      <c r="E2" s="141"/>
    </row>
    <row r="3" spans="1:5" ht="14.25" customHeight="1" x14ac:dyDescent="0.25">
      <c r="A3" s="141"/>
      <c r="B3" s="147">
        <v>1</v>
      </c>
      <c r="C3" s="148" t="s">
        <v>332</v>
      </c>
      <c r="D3" s="245"/>
      <c r="E3" s="141"/>
    </row>
    <row r="4" spans="1:5" ht="14.25" customHeight="1" x14ac:dyDescent="0.25">
      <c r="A4" s="141"/>
      <c r="B4" s="149">
        <v>2</v>
      </c>
      <c r="C4" s="150" t="s">
        <v>333</v>
      </c>
      <c r="D4" s="245"/>
      <c r="E4" s="141"/>
    </row>
    <row r="5" spans="1:5" ht="14.25" customHeight="1" x14ac:dyDescent="0.25">
      <c r="A5" s="141"/>
      <c r="B5" s="149">
        <v>3</v>
      </c>
      <c r="C5" s="150" t="s">
        <v>334</v>
      </c>
      <c r="D5" s="245"/>
      <c r="E5" s="141"/>
    </row>
    <row r="6" spans="1:5" ht="14.25" customHeight="1" x14ac:dyDescent="0.25">
      <c r="A6" s="141"/>
      <c r="B6" s="149">
        <v>4</v>
      </c>
      <c r="C6" s="150" t="s">
        <v>335</v>
      </c>
      <c r="D6" s="245"/>
      <c r="E6" s="141"/>
    </row>
    <row r="7" spans="1:5" ht="14.25" customHeight="1" x14ac:dyDescent="0.25">
      <c r="A7" s="141"/>
      <c r="B7" s="149">
        <v>5</v>
      </c>
      <c r="C7" s="150" t="s">
        <v>336</v>
      </c>
      <c r="D7" s="245"/>
      <c r="E7" s="141"/>
    </row>
    <row r="8" spans="1:5" ht="14.25" customHeight="1" x14ac:dyDescent="0.25">
      <c r="A8" s="141"/>
      <c r="B8" s="149">
        <v>6</v>
      </c>
      <c r="C8" s="150" t="s">
        <v>337</v>
      </c>
      <c r="D8" s="245"/>
      <c r="E8" s="141"/>
    </row>
    <row r="9" spans="1:5" ht="14.25" customHeight="1" thickBot="1" x14ac:dyDescent="0.3">
      <c r="A9" s="141"/>
      <c r="B9" s="149">
        <v>7</v>
      </c>
      <c r="C9" s="150" t="s">
        <v>338</v>
      </c>
      <c r="D9" s="245"/>
      <c r="E9" s="141"/>
    </row>
    <row r="10" spans="1:5" ht="14.25" customHeight="1" x14ac:dyDescent="0.25">
      <c r="A10" s="141"/>
      <c r="B10" s="151" t="s">
        <v>339</v>
      </c>
      <c r="C10" s="152" t="s">
        <v>340</v>
      </c>
      <c r="D10" s="244" t="s">
        <v>341</v>
      </c>
      <c r="E10" s="141"/>
    </row>
    <row r="11" spans="1:5" ht="14.25" customHeight="1" x14ac:dyDescent="0.25">
      <c r="A11" s="141"/>
      <c r="B11" s="149">
        <v>2</v>
      </c>
      <c r="C11" s="153" t="s">
        <v>342</v>
      </c>
      <c r="D11" s="245"/>
      <c r="E11" s="141"/>
    </row>
    <row r="12" spans="1:5" ht="14.25" customHeight="1" x14ac:dyDescent="0.25">
      <c r="A12" s="141"/>
      <c r="B12" s="149">
        <v>3</v>
      </c>
      <c r="C12" s="153" t="s">
        <v>343</v>
      </c>
      <c r="D12" s="245"/>
      <c r="E12" s="141"/>
    </row>
    <row r="13" spans="1:5" ht="14.25" customHeight="1" x14ac:dyDescent="0.25">
      <c r="A13" s="141"/>
      <c r="B13" s="149">
        <v>4</v>
      </c>
      <c r="C13" s="154" t="s">
        <v>344</v>
      </c>
      <c r="D13" s="245"/>
      <c r="E13" s="141"/>
    </row>
    <row r="14" spans="1:5" ht="14.25" customHeight="1" x14ac:dyDescent="0.25">
      <c r="A14" s="141"/>
      <c r="B14" s="149">
        <v>5</v>
      </c>
      <c r="C14" s="153" t="s">
        <v>345</v>
      </c>
      <c r="D14" s="245"/>
      <c r="E14" s="141"/>
    </row>
    <row r="15" spans="1:5" ht="14.25" customHeight="1" x14ac:dyDescent="0.25">
      <c r="A15" s="141"/>
      <c r="B15" s="247">
        <v>6</v>
      </c>
      <c r="C15" s="154" t="s">
        <v>346</v>
      </c>
      <c r="D15" s="245"/>
      <c r="E15" s="141"/>
    </row>
    <row r="16" spans="1:5" ht="14.25" customHeight="1" thickBot="1" x14ac:dyDescent="0.3">
      <c r="A16" s="141"/>
      <c r="B16" s="248"/>
      <c r="C16" s="155"/>
      <c r="D16" s="246"/>
      <c r="E16" s="141"/>
    </row>
    <row r="17" spans="1:5" ht="14.25" customHeight="1" x14ac:dyDescent="0.25">
      <c r="A17" s="141"/>
      <c r="B17" s="149">
        <v>1</v>
      </c>
      <c r="C17" s="156" t="s">
        <v>347</v>
      </c>
      <c r="D17" s="244" t="s">
        <v>348</v>
      </c>
      <c r="E17" s="141"/>
    </row>
    <row r="18" spans="1:5" ht="14.25" customHeight="1" thickBot="1" x14ac:dyDescent="0.3">
      <c r="A18" s="141"/>
      <c r="B18" s="157">
        <v>2</v>
      </c>
      <c r="C18" s="158" t="s">
        <v>349</v>
      </c>
      <c r="D18" s="246"/>
      <c r="E18" s="141"/>
    </row>
    <row r="19" spans="1:5" ht="14.25" customHeight="1" x14ac:dyDescent="0.25">
      <c r="A19" s="141"/>
      <c r="B19" s="149" t="s">
        <v>339</v>
      </c>
      <c r="C19" s="153" t="s">
        <v>350</v>
      </c>
      <c r="D19" s="249" t="s">
        <v>351</v>
      </c>
      <c r="E19" s="141"/>
    </row>
    <row r="20" spans="1:5" ht="14.25" customHeight="1" x14ac:dyDescent="0.25">
      <c r="A20" s="141"/>
      <c r="B20" s="159" t="s">
        <v>352</v>
      </c>
      <c r="C20" s="160" t="s">
        <v>353</v>
      </c>
      <c r="D20" s="250"/>
      <c r="E20" s="141"/>
    </row>
    <row r="21" spans="1:5" ht="14.25" customHeight="1" thickBot="1" x14ac:dyDescent="0.3">
      <c r="A21" s="141"/>
      <c r="B21" s="161" t="s">
        <v>354</v>
      </c>
      <c r="C21" s="153" t="s">
        <v>355</v>
      </c>
      <c r="D21" s="251"/>
      <c r="E21" s="141"/>
    </row>
    <row r="22" spans="1:5" ht="14.25" customHeight="1" x14ac:dyDescent="0.25">
      <c r="A22" s="141"/>
      <c r="B22" s="147" t="s">
        <v>339</v>
      </c>
      <c r="C22" s="162" t="s">
        <v>356</v>
      </c>
      <c r="D22" s="252" t="s">
        <v>357</v>
      </c>
      <c r="E22" s="141"/>
    </row>
    <row r="23" spans="1:5" ht="14.25" customHeight="1" thickBot="1" x14ac:dyDescent="0.3">
      <c r="A23" s="141"/>
      <c r="B23" s="161" t="s">
        <v>352</v>
      </c>
      <c r="C23" s="163" t="s">
        <v>358</v>
      </c>
      <c r="D23" s="253"/>
      <c r="E23" s="141"/>
    </row>
    <row r="24" spans="1:5" ht="14.25" customHeight="1" x14ac:dyDescent="0.25">
      <c r="A24" s="141"/>
      <c r="B24" s="142"/>
      <c r="C24" s="164"/>
      <c r="D24" s="164"/>
      <c r="E24" s="141"/>
    </row>
    <row r="25" spans="1:5" ht="14.25" customHeight="1" x14ac:dyDescent="0.25">
      <c r="A25" s="141"/>
      <c r="B25" s="165"/>
      <c r="C25" s="141"/>
      <c r="D25" s="141"/>
      <c r="E25" s="141"/>
    </row>
  </sheetData>
  <mergeCells count="6">
    <mergeCell ref="D22:D23"/>
    <mergeCell ref="D2:D9"/>
    <mergeCell ref="D10:D16"/>
    <mergeCell ref="B15:B16"/>
    <mergeCell ref="D17:D18"/>
    <mergeCell ref="D19:D21"/>
  </mergeCells>
  <pageMargins left="0.75" right="0.75" top="1" bottom="1" header="0" footer="0"/>
  <pageSetup paperSize="9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294"/>
  <sheetViews>
    <sheetView showGridLines="0" view="pageBreakPreview" zoomScaleSheetLayoutView="100" workbookViewId="0">
      <selection sqref="A1:XFD1048576"/>
    </sheetView>
  </sheetViews>
  <sheetFormatPr defaultColWidth="14.7109375" defaultRowHeight="14.25" customHeight="1" x14ac:dyDescent="0.25"/>
  <cols>
    <col min="1" max="1" width="8.85546875" style="257" customWidth="1"/>
    <col min="2" max="2" width="21.7109375" style="257" customWidth="1"/>
    <col min="3" max="3" width="34.42578125" style="257" customWidth="1"/>
    <col min="4" max="4" width="41" style="257" customWidth="1"/>
    <col min="5" max="5" width="21.85546875" style="257" customWidth="1"/>
    <col min="6" max="16384" width="14.7109375" style="257"/>
  </cols>
  <sheetData>
    <row r="1" spans="1:8" ht="14.4" customHeight="1" x14ac:dyDescent="0.25">
      <c r="A1" s="254" t="s">
        <v>359</v>
      </c>
      <c r="B1" s="254"/>
      <c r="C1" s="254"/>
      <c r="D1" s="254"/>
      <c r="E1" s="255"/>
      <c r="F1" s="255"/>
      <c r="G1" s="256"/>
      <c r="H1" s="256"/>
    </row>
    <row r="2" spans="1:8" s="259" customFormat="1" ht="13.2" x14ac:dyDescent="0.25">
      <c r="A2" s="258" t="s">
        <v>360</v>
      </c>
      <c r="B2" s="258" t="s">
        <v>361</v>
      </c>
      <c r="C2" s="258" t="s">
        <v>362</v>
      </c>
      <c r="D2" s="258" t="s">
        <v>363</v>
      </c>
      <c r="E2" s="258" t="s">
        <v>364</v>
      </c>
      <c r="F2" s="258" t="s">
        <v>365</v>
      </c>
    </row>
    <row r="3" spans="1:8" ht="118.8" x14ac:dyDescent="0.25">
      <c r="A3" s="260">
        <v>1</v>
      </c>
      <c r="B3" s="261" t="s">
        <v>366</v>
      </c>
      <c r="C3" s="261" t="s">
        <v>367</v>
      </c>
      <c r="D3" s="261" t="s">
        <v>368</v>
      </c>
      <c r="E3" s="262" t="s">
        <v>369</v>
      </c>
      <c r="F3" s="255"/>
      <c r="G3" s="256"/>
      <c r="H3" s="256"/>
    </row>
    <row r="4" spans="1:8" ht="69.599999999999994" customHeight="1" x14ac:dyDescent="0.25">
      <c r="A4" s="260">
        <v>2</v>
      </c>
      <c r="B4" s="261" t="s">
        <v>366</v>
      </c>
      <c r="C4" s="261" t="s">
        <v>367</v>
      </c>
      <c r="D4" s="261" t="s">
        <v>370</v>
      </c>
      <c r="E4" s="262" t="s">
        <v>369</v>
      </c>
      <c r="F4" s="255"/>
      <c r="G4" s="256"/>
      <c r="H4" s="256"/>
    </row>
    <row r="5" spans="1:8" ht="14.4" customHeight="1" x14ac:dyDescent="0.25">
      <c r="A5" s="263"/>
      <c r="B5" s="264" t="s">
        <v>371</v>
      </c>
      <c r="C5" s="265"/>
      <c r="D5" s="265"/>
      <c r="E5" s="265"/>
      <c r="F5" s="266"/>
      <c r="G5" s="256"/>
      <c r="H5" s="256"/>
    </row>
    <row r="6" spans="1:8" ht="28.95" customHeight="1" x14ac:dyDescent="0.25">
      <c r="A6" s="263"/>
      <c r="B6" s="267" t="s">
        <v>372</v>
      </c>
      <c r="C6" s="267"/>
      <c r="D6" s="268"/>
      <c r="E6" s="267" t="s">
        <v>373</v>
      </c>
      <c r="F6" s="267"/>
      <c r="G6" s="256"/>
      <c r="H6" s="256"/>
    </row>
    <row r="7" spans="1:8" ht="14.25" customHeight="1" x14ac:dyDescent="0.25">
      <c r="A7" s="256"/>
      <c r="B7" s="256"/>
      <c r="C7" s="256"/>
      <c r="D7" s="256"/>
      <c r="E7" s="256"/>
      <c r="F7" s="256"/>
      <c r="G7" s="256"/>
      <c r="H7" s="256"/>
    </row>
    <row r="8" spans="1:8" ht="14.25" customHeight="1" x14ac:dyDescent="0.25">
      <c r="A8" s="256"/>
      <c r="B8" s="256"/>
      <c r="C8" s="256"/>
      <c r="D8" s="256"/>
      <c r="E8" s="256"/>
      <c r="F8" s="256"/>
      <c r="G8" s="256"/>
      <c r="H8" s="256"/>
    </row>
    <row r="9" spans="1:8" ht="14.25" customHeight="1" x14ac:dyDescent="0.25">
      <c r="A9" s="256"/>
      <c r="B9" s="256"/>
      <c r="C9" s="256"/>
      <c r="D9" s="256"/>
      <c r="E9" s="256"/>
      <c r="F9" s="256"/>
      <c r="G9" s="256"/>
      <c r="H9" s="256"/>
    </row>
    <row r="10" spans="1:8" ht="14.25" customHeight="1" x14ac:dyDescent="0.25">
      <c r="A10" s="256"/>
      <c r="B10" s="256"/>
      <c r="C10" s="256"/>
      <c r="D10" s="256"/>
      <c r="E10" s="256"/>
      <c r="F10" s="256"/>
      <c r="G10" s="256"/>
      <c r="H10" s="256"/>
    </row>
    <row r="11" spans="1:8" ht="14.25" customHeight="1" x14ac:dyDescent="0.25">
      <c r="A11" s="256"/>
      <c r="B11" s="256"/>
      <c r="C11" s="256"/>
      <c r="D11" s="256"/>
      <c r="E11" s="256"/>
      <c r="F11" s="256"/>
      <c r="G11" s="256"/>
      <c r="H11" s="256"/>
    </row>
    <row r="12" spans="1:8" ht="14.25" customHeight="1" x14ac:dyDescent="0.25">
      <c r="A12" s="256"/>
      <c r="B12" s="256"/>
      <c r="C12" s="256"/>
      <c r="D12" s="256"/>
      <c r="E12" s="256"/>
      <c r="F12" s="256"/>
      <c r="G12" s="256"/>
      <c r="H12" s="256"/>
    </row>
    <row r="13" spans="1:8" ht="14.25" customHeight="1" x14ac:dyDescent="0.25">
      <c r="A13" s="256"/>
      <c r="B13" s="256"/>
      <c r="C13" s="256"/>
      <c r="D13" s="256"/>
      <c r="E13" s="256"/>
      <c r="F13" s="256"/>
      <c r="G13" s="256"/>
      <c r="H13" s="256"/>
    </row>
    <row r="14" spans="1:8" ht="14.25" customHeight="1" x14ac:dyDescent="0.25">
      <c r="A14" s="256"/>
      <c r="B14" s="256"/>
      <c r="C14" s="256"/>
      <c r="D14" s="256"/>
      <c r="E14" s="256"/>
      <c r="F14" s="256"/>
      <c r="G14" s="256"/>
      <c r="H14" s="256"/>
    </row>
    <row r="15" spans="1:8" ht="14.25" customHeight="1" x14ac:dyDescent="0.25">
      <c r="A15" s="256"/>
      <c r="B15" s="256"/>
      <c r="C15" s="256"/>
      <c r="D15" s="256"/>
      <c r="E15" s="256"/>
      <c r="F15" s="256"/>
      <c r="G15" s="256"/>
      <c r="H15" s="256"/>
    </row>
    <row r="16" spans="1:8" ht="14.25" customHeight="1" x14ac:dyDescent="0.25">
      <c r="A16" s="256"/>
      <c r="B16" s="256"/>
      <c r="C16" s="256"/>
      <c r="D16" s="256"/>
      <c r="E16" s="256"/>
      <c r="F16" s="256"/>
      <c r="G16" s="256"/>
      <c r="H16" s="256"/>
    </row>
    <row r="17" spans="1:8" ht="14.25" customHeight="1" x14ac:dyDescent="0.25">
      <c r="A17" s="256"/>
      <c r="B17" s="256"/>
      <c r="C17" s="256"/>
      <c r="D17" s="256"/>
      <c r="E17" s="256"/>
      <c r="F17" s="256"/>
      <c r="G17" s="256"/>
      <c r="H17" s="256"/>
    </row>
    <row r="18" spans="1:8" ht="14.25" customHeight="1" x14ac:dyDescent="0.25">
      <c r="A18" s="256"/>
      <c r="B18" s="256"/>
      <c r="C18" s="256"/>
      <c r="D18" s="256"/>
      <c r="E18" s="256"/>
      <c r="F18" s="256"/>
      <c r="G18" s="256"/>
      <c r="H18" s="256"/>
    </row>
    <row r="19" spans="1:8" ht="14.25" customHeight="1" x14ac:dyDescent="0.25">
      <c r="A19" s="256"/>
      <c r="B19" s="256"/>
      <c r="C19" s="256"/>
      <c r="D19" s="256"/>
      <c r="E19" s="256"/>
      <c r="F19" s="256"/>
      <c r="G19" s="256"/>
      <c r="H19" s="256"/>
    </row>
    <row r="20" spans="1:8" ht="14.25" customHeight="1" x14ac:dyDescent="0.25">
      <c r="A20" s="256"/>
      <c r="B20" s="256"/>
      <c r="C20" s="256"/>
      <c r="D20" s="256"/>
      <c r="E20" s="256"/>
      <c r="F20" s="256"/>
      <c r="G20" s="256"/>
      <c r="H20" s="256"/>
    </row>
    <row r="21" spans="1:8" ht="14.25" customHeight="1" x14ac:dyDescent="0.25">
      <c r="A21" s="256"/>
      <c r="B21" s="256"/>
      <c r="C21" s="256"/>
      <c r="D21" s="256"/>
      <c r="E21" s="256"/>
      <c r="F21" s="256"/>
      <c r="G21" s="256"/>
      <c r="H21" s="256"/>
    </row>
    <row r="22" spans="1:8" ht="14.25" customHeight="1" x14ac:dyDescent="0.25">
      <c r="A22" s="256"/>
      <c r="B22" s="256"/>
      <c r="C22" s="256"/>
      <c r="D22" s="256"/>
      <c r="E22" s="256"/>
      <c r="F22" s="256"/>
      <c r="G22" s="256"/>
      <c r="H22" s="256"/>
    </row>
    <row r="23" spans="1:8" ht="14.25" customHeight="1" x14ac:dyDescent="0.25">
      <c r="A23" s="256"/>
      <c r="B23" s="256"/>
      <c r="C23" s="256"/>
      <c r="D23" s="256"/>
      <c r="E23" s="256"/>
      <c r="F23" s="256"/>
      <c r="G23" s="256"/>
      <c r="H23" s="256"/>
    </row>
    <row r="24" spans="1:8" ht="14.25" customHeight="1" x14ac:dyDescent="0.25">
      <c r="A24" s="256"/>
      <c r="B24" s="256"/>
      <c r="C24" s="256"/>
      <c r="D24" s="256"/>
      <c r="E24" s="256"/>
      <c r="F24" s="256"/>
      <c r="G24" s="256"/>
      <c r="H24" s="256"/>
    </row>
    <row r="25" spans="1:8" ht="14.25" customHeight="1" x14ac:dyDescent="0.25">
      <c r="A25" s="256"/>
      <c r="B25" s="256"/>
      <c r="C25" s="256"/>
      <c r="D25" s="256"/>
      <c r="E25" s="256"/>
      <c r="F25" s="256"/>
      <c r="G25" s="256"/>
      <c r="H25" s="256"/>
    </row>
    <row r="26" spans="1:8" ht="14.25" customHeight="1" x14ac:dyDescent="0.25">
      <c r="A26" s="256"/>
      <c r="B26" s="256"/>
      <c r="C26" s="256"/>
      <c r="D26" s="256"/>
      <c r="E26" s="256"/>
      <c r="F26" s="256"/>
      <c r="G26" s="256"/>
      <c r="H26" s="256"/>
    </row>
    <row r="27" spans="1:8" ht="14.25" customHeight="1" x14ac:dyDescent="0.25">
      <c r="A27" s="256"/>
      <c r="B27" s="256"/>
      <c r="C27" s="256"/>
      <c r="D27" s="256"/>
      <c r="E27" s="256"/>
      <c r="F27" s="256"/>
      <c r="G27" s="256"/>
      <c r="H27" s="256"/>
    </row>
    <row r="28" spans="1:8" ht="14.25" customHeight="1" x14ac:dyDescent="0.25">
      <c r="A28" s="256"/>
      <c r="B28" s="256"/>
      <c r="C28" s="256"/>
      <c r="D28" s="256"/>
      <c r="E28" s="256"/>
      <c r="F28" s="256"/>
      <c r="G28" s="256"/>
      <c r="H28" s="256"/>
    </row>
    <row r="29" spans="1:8" ht="14.25" customHeight="1" x14ac:dyDescent="0.25">
      <c r="A29" s="256"/>
      <c r="B29" s="256"/>
      <c r="C29" s="256"/>
      <c r="D29" s="256"/>
      <c r="E29" s="256"/>
      <c r="F29" s="256"/>
      <c r="G29" s="256"/>
      <c r="H29" s="256"/>
    </row>
    <row r="30" spans="1:8" ht="14.25" customHeight="1" x14ac:dyDescent="0.25">
      <c r="A30" s="256"/>
      <c r="B30" s="256"/>
      <c r="C30" s="256"/>
      <c r="D30" s="256"/>
      <c r="E30" s="256"/>
      <c r="F30" s="256"/>
      <c r="G30" s="256"/>
      <c r="H30" s="256"/>
    </row>
    <row r="31" spans="1:8" ht="14.25" customHeight="1" x14ac:dyDescent="0.25">
      <c r="A31" s="256"/>
      <c r="B31" s="256"/>
      <c r="C31" s="256"/>
      <c r="D31" s="256"/>
      <c r="E31" s="256"/>
      <c r="F31" s="256"/>
      <c r="G31" s="256"/>
      <c r="H31" s="256"/>
    </row>
    <row r="32" spans="1:8" ht="14.25" customHeight="1" x14ac:dyDescent="0.25">
      <c r="A32" s="256"/>
      <c r="B32" s="256"/>
      <c r="C32" s="256"/>
      <c r="D32" s="256"/>
      <c r="E32" s="256"/>
      <c r="F32" s="256"/>
      <c r="G32" s="256"/>
      <c r="H32" s="256"/>
    </row>
    <row r="33" spans="1:8" ht="14.25" customHeight="1" x14ac:dyDescent="0.25">
      <c r="A33" s="256"/>
      <c r="B33" s="256"/>
      <c r="C33" s="256"/>
      <c r="D33" s="256"/>
      <c r="E33" s="256"/>
      <c r="F33" s="256"/>
      <c r="G33" s="256"/>
      <c r="H33" s="256"/>
    </row>
    <row r="34" spans="1:8" ht="14.25" customHeight="1" x14ac:dyDescent="0.25">
      <c r="A34" s="256"/>
      <c r="B34" s="256"/>
      <c r="C34" s="256"/>
      <c r="D34" s="256"/>
      <c r="E34" s="256"/>
      <c r="F34" s="256"/>
      <c r="G34" s="256"/>
      <c r="H34" s="256"/>
    </row>
    <row r="35" spans="1:8" ht="14.25" customHeight="1" x14ac:dyDescent="0.25">
      <c r="A35" s="256"/>
      <c r="B35" s="256"/>
      <c r="C35" s="256"/>
      <c r="D35" s="256"/>
      <c r="E35" s="256"/>
      <c r="F35" s="256"/>
      <c r="G35" s="256"/>
      <c r="H35" s="256"/>
    </row>
    <row r="36" spans="1:8" ht="14.25" customHeight="1" x14ac:dyDescent="0.25">
      <c r="A36" s="256"/>
      <c r="B36" s="256"/>
      <c r="C36" s="256"/>
      <c r="D36" s="256"/>
      <c r="E36" s="256"/>
      <c r="F36" s="256"/>
      <c r="G36" s="256"/>
      <c r="H36" s="256"/>
    </row>
    <row r="37" spans="1:8" ht="14.25" customHeight="1" x14ac:dyDescent="0.25">
      <c r="A37" s="256"/>
      <c r="B37" s="256"/>
      <c r="C37" s="256"/>
      <c r="D37" s="256"/>
      <c r="E37" s="256"/>
      <c r="F37" s="256"/>
      <c r="G37" s="256"/>
      <c r="H37" s="256"/>
    </row>
    <row r="38" spans="1:8" ht="14.25" customHeight="1" x14ac:dyDescent="0.25">
      <c r="A38" s="256"/>
      <c r="B38" s="256"/>
      <c r="C38" s="256"/>
      <c r="D38" s="256"/>
      <c r="E38" s="256"/>
      <c r="F38" s="256"/>
      <c r="G38" s="256"/>
      <c r="H38" s="256"/>
    </row>
    <row r="39" spans="1:8" ht="14.25" customHeight="1" x14ac:dyDescent="0.25">
      <c r="A39" s="256"/>
      <c r="B39" s="256"/>
      <c r="C39" s="256"/>
      <c r="D39" s="256"/>
      <c r="E39" s="256"/>
      <c r="F39" s="256"/>
      <c r="G39" s="256"/>
      <c r="H39" s="256"/>
    </row>
    <row r="40" spans="1:8" ht="14.25" customHeight="1" x14ac:dyDescent="0.25">
      <c r="A40" s="256"/>
      <c r="B40" s="256"/>
      <c r="C40" s="256"/>
      <c r="D40" s="256"/>
      <c r="E40" s="256"/>
      <c r="F40" s="256"/>
      <c r="G40" s="256"/>
      <c r="H40" s="256"/>
    </row>
    <row r="41" spans="1:8" ht="14.25" customHeight="1" x14ac:dyDescent="0.25">
      <c r="A41" s="256"/>
      <c r="B41" s="256"/>
      <c r="C41" s="256"/>
      <c r="D41" s="256"/>
      <c r="E41" s="256"/>
      <c r="F41" s="256"/>
      <c r="G41" s="256"/>
      <c r="H41" s="256"/>
    </row>
    <row r="42" spans="1:8" ht="14.25" customHeight="1" x14ac:dyDescent="0.25">
      <c r="A42" s="256"/>
      <c r="B42" s="256"/>
      <c r="C42" s="256"/>
      <c r="D42" s="256"/>
      <c r="E42" s="256"/>
      <c r="F42" s="256"/>
      <c r="G42" s="256"/>
      <c r="H42" s="256"/>
    </row>
    <row r="43" spans="1:8" ht="14.25" customHeight="1" x14ac:dyDescent="0.25">
      <c r="A43" s="256"/>
      <c r="B43" s="256"/>
      <c r="C43" s="256"/>
      <c r="D43" s="256"/>
      <c r="E43" s="256"/>
      <c r="F43" s="256"/>
      <c r="G43" s="256"/>
      <c r="H43" s="256"/>
    </row>
    <row r="44" spans="1:8" ht="14.25" customHeight="1" x14ac:dyDescent="0.25">
      <c r="A44" s="256"/>
      <c r="B44" s="256"/>
      <c r="C44" s="256"/>
      <c r="D44" s="256"/>
      <c r="E44" s="256"/>
      <c r="F44" s="256"/>
      <c r="G44" s="256"/>
      <c r="H44" s="256"/>
    </row>
    <row r="45" spans="1:8" ht="14.25" customHeight="1" x14ac:dyDescent="0.25">
      <c r="A45" s="256"/>
      <c r="B45" s="256"/>
      <c r="C45" s="256"/>
      <c r="D45" s="256"/>
      <c r="E45" s="256"/>
      <c r="F45" s="256"/>
      <c r="G45" s="256"/>
      <c r="H45" s="256"/>
    </row>
    <row r="46" spans="1:8" ht="14.25" customHeight="1" x14ac:dyDescent="0.25">
      <c r="A46" s="256"/>
      <c r="B46" s="256"/>
      <c r="C46" s="256"/>
      <c r="D46" s="256"/>
      <c r="E46" s="256"/>
      <c r="F46" s="256"/>
      <c r="G46" s="256"/>
      <c r="H46" s="256"/>
    </row>
    <row r="47" spans="1:8" ht="14.25" customHeight="1" x14ac:dyDescent="0.25">
      <c r="A47" s="256"/>
      <c r="B47" s="256"/>
      <c r="C47" s="256"/>
      <c r="D47" s="256"/>
      <c r="E47" s="256"/>
      <c r="F47" s="256"/>
      <c r="G47" s="256"/>
      <c r="H47" s="256"/>
    </row>
    <row r="48" spans="1:8" ht="14.25" customHeight="1" x14ac:dyDescent="0.25">
      <c r="A48" s="256"/>
      <c r="B48" s="256"/>
      <c r="C48" s="256"/>
      <c r="D48" s="256"/>
      <c r="E48" s="256"/>
      <c r="F48" s="256"/>
      <c r="G48" s="256"/>
      <c r="H48" s="256"/>
    </row>
    <row r="49" spans="1:8" ht="14.25" customHeight="1" x14ac:dyDescent="0.25">
      <c r="A49" s="256"/>
      <c r="B49" s="256"/>
      <c r="C49" s="256"/>
      <c r="D49" s="256"/>
      <c r="E49" s="256"/>
      <c r="F49" s="256"/>
      <c r="G49" s="256"/>
      <c r="H49" s="256"/>
    </row>
    <row r="50" spans="1:8" ht="14.25" customHeight="1" x14ac:dyDescent="0.25">
      <c r="A50" s="256"/>
      <c r="B50" s="256"/>
      <c r="C50" s="256"/>
      <c r="D50" s="256"/>
      <c r="E50" s="256"/>
      <c r="F50" s="256"/>
      <c r="G50" s="256"/>
      <c r="H50" s="256"/>
    </row>
    <row r="51" spans="1:8" ht="14.25" customHeight="1" x14ac:dyDescent="0.25">
      <c r="A51" s="256"/>
      <c r="B51" s="256"/>
      <c r="C51" s="256"/>
      <c r="D51" s="256"/>
      <c r="E51" s="256"/>
      <c r="F51" s="256"/>
      <c r="G51" s="256"/>
      <c r="H51" s="256"/>
    </row>
    <row r="52" spans="1:8" ht="14.25" customHeight="1" x14ac:dyDescent="0.25">
      <c r="A52" s="256"/>
      <c r="B52" s="256"/>
      <c r="C52" s="256"/>
      <c r="D52" s="256"/>
      <c r="E52" s="256"/>
      <c r="F52" s="256"/>
      <c r="G52" s="256"/>
      <c r="H52" s="256"/>
    </row>
    <row r="53" spans="1:8" ht="14.25" customHeight="1" x14ac:dyDescent="0.25">
      <c r="A53" s="256"/>
      <c r="B53" s="256"/>
      <c r="C53" s="256"/>
      <c r="D53" s="256"/>
      <c r="E53" s="256"/>
      <c r="F53" s="256"/>
      <c r="G53" s="256"/>
      <c r="H53" s="256"/>
    </row>
    <row r="54" spans="1:8" ht="14.25" customHeight="1" x14ac:dyDescent="0.25">
      <c r="A54" s="256"/>
      <c r="B54" s="256"/>
      <c r="C54" s="256"/>
      <c r="D54" s="256"/>
      <c r="E54" s="256"/>
      <c r="F54" s="256"/>
      <c r="G54" s="256"/>
      <c r="H54" s="256"/>
    </row>
    <row r="55" spans="1:8" ht="14.25" customHeight="1" x14ac:dyDescent="0.25">
      <c r="A55" s="256"/>
      <c r="B55" s="256"/>
      <c r="C55" s="256"/>
      <c r="D55" s="256"/>
      <c r="E55" s="256"/>
      <c r="F55" s="256"/>
      <c r="G55" s="256"/>
      <c r="H55" s="256"/>
    </row>
    <row r="56" spans="1:8" ht="14.25" customHeight="1" x14ac:dyDescent="0.25">
      <c r="A56" s="256"/>
      <c r="B56" s="256"/>
      <c r="C56" s="256"/>
      <c r="D56" s="256"/>
      <c r="E56" s="256"/>
      <c r="F56" s="256"/>
      <c r="G56" s="256"/>
      <c r="H56" s="256"/>
    </row>
    <row r="57" spans="1:8" ht="14.25" customHeight="1" x14ac:dyDescent="0.25">
      <c r="A57" s="256"/>
      <c r="B57" s="256"/>
      <c r="C57" s="256"/>
      <c r="D57" s="256"/>
      <c r="E57" s="256"/>
      <c r="F57" s="256"/>
      <c r="G57" s="256"/>
      <c r="H57" s="256"/>
    </row>
    <row r="58" spans="1:8" ht="14.25" customHeight="1" x14ac:dyDescent="0.25">
      <c r="A58" s="256"/>
      <c r="B58" s="256"/>
      <c r="C58" s="256"/>
      <c r="D58" s="256"/>
      <c r="E58" s="256"/>
      <c r="F58" s="256"/>
      <c r="G58" s="256"/>
      <c r="H58" s="256"/>
    </row>
    <row r="59" spans="1:8" ht="14.25" customHeight="1" x14ac:dyDescent="0.25">
      <c r="A59" s="256"/>
      <c r="B59" s="256"/>
      <c r="C59" s="256"/>
      <c r="D59" s="256"/>
      <c r="E59" s="256"/>
      <c r="F59" s="256"/>
      <c r="G59" s="256"/>
      <c r="H59" s="256"/>
    </row>
    <row r="60" spans="1:8" ht="14.25" customHeight="1" x14ac:dyDescent="0.25">
      <c r="A60" s="256"/>
      <c r="B60" s="256"/>
      <c r="C60" s="256"/>
      <c r="D60" s="256"/>
      <c r="E60" s="256"/>
      <c r="F60" s="256"/>
      <c r="G60" s="256"/>
      <c r="H60" s="256"/>
    </row>
    <row r="61" spans="1:8" ht="14.25" customHeight="1" x14ac:dyDescent="0.25">
      <c r="A61" s="256"/>
      <c r="B61" s="256"/>
      <c r="C61" s="256"/>
      <c r="D61" s="256"/>
      <c r="E61" s="256"/>
      <c r="F61" s="256"/>
      <c r="G61" s="256"/>
      <c r="H61" s="256"/>
    </row>
    <row r="62" spans="1:8" ht="14.25" customHeight="1" x14ac:dyDescent="0.25">
      <c r="A62" s="256"/>
      <c r="B62" s="256"/>
      <c r="C62" s="256"/>
      <c r="D62" s="256"/>
      <c r="E62" s="256"/>
      <c r="F62" s="256"/>
      <c r="G62" s="256"/>
      <c r="H62" s="256"/>
    </row>
    <row r="63" spans="1:8" ht="14.25" customHeight="1" x14ac:dyDescent="0.25">
      <c r="A63" s="256"/>
      <c r="B63" s="256"/>
      <c r="C63" s="256"/>
      <c r="D63" s="256"/>
      <c r="E63" s="256"/>
      <c r="F63" s="256"/>
      <c r="G63" s="256"/>
      <c r="H63" s="256"/>
    </row>
    <row r="64" spans="1:8" ht="14.25" customHeight="1" x14ac:dyDescent="0.25">
      <c r="A64" s="256"/>
      <c r="B64" s="256"/>
      <c r="C64" s="256"/>
      <c r="D64" s="256"/>
      <c r="E64" s="256"/>
      <c r="F64" s="256"/>
      <c r="G64" s="256"/>
      <c r="H64" s="256"/>
    </row>
    <row r="65" spans="1:8" ht="14.25" customHeight="1" x14ac:dyDescent="0.25">
      <c r="A65" s="256"/>
      <c r="B65" s="256"/>
      <c r="C65" s="256"/>
      <c r="D65" s="256"/>
      <c r="E65" s="256"/>
      <c r="F65" s="256"/>
      <c r="G65" s="256"/>
      <c r="H65" s="256"/>
    </row>
    <row r="66" spans="1:8" ht="14.25" customHeight="1" x14ac:dyDescent="0.25">
      <c r="A66" s="256"/>
      <c r="B66" s="256"/>
      <c r="C66" s="256"/>
      <c r="D66" s="256"/>
      <c r="E66" s="256"/>
      <c r="F66" s="256"/>
      <c r="G66" s="256"/>
      <c r="H66" s="256"/>
    </row>
    <row r="67" spans="1:8" ht="14.25" customHeight="1" x14ac:dyDescent="0.25">
      <c r="A67" s="256"/>
      <c r="B67" s="256"/>
      <c r="C67" s="256"/>
      <c r="D67" s="256"/>
      <c r="E67" s="256"/>
      <c r="F67" s="256"/>
      <c r="G67" s="256"/>
      <c r="H67" s="256"/>
    </row>
    <row r="68" spans="1:8" ht="14.25" customHeight="1" x14ac:dyDescent="0.25">
      <c r="A68" s="256"/>
      <c r="B68" s="256"/>
      <c r="C68" s="256"/>
      <c r="D68" s="256"/>
      <c r="E68" s="256"/>
      <c r="F68" s="256"/>
      <c r="G68" s="256"/>
      <c r="H68" s="256"/>
    </row>
    <row r="69" spans="1:8" ht="14.25" customHeight="1" x14ac:dyDescent="0.25">
      <c r="A69" s="256"/>
      <c r="B69" s="256"/>
      <c r="C69" s="256"/>
      <c r="D69" s="256"/>
      <c r="E69" s="256"/>
      <c r="F69" s="256"/>
      <c r="G69" s="256"/>
      <c r="H69" s="256"/>
    </row>
    <row r="70" spans="1:8" ht="14.25" customHeight="1" x14ac:dyDescent="0.25">
      <c r="A70" s="256"/>
      <c r="B70" s="256"/>
      <c r="C70" s="256"/>
      <c r="D70" s="256"/>
      <c r="E70" s="256"/>
      <c r="F70" s="256"/>
      <c r="G70" s="256"/>
      <c r="H70" s="256"/>
    </row>
    <row r="71" spans="1:8" ht="14.25" customHeight="1" x14ac:dyDescent="0.25">
      <c r="A71" s="256"/>
      <c r="B71" s="256"/>
      <c r="C71" s="256"/>
      <c r="D71" s="256"/>
      <c r="E71" s="256"/>
      <c r="F71" s="256"/>
      <c r="G71" s="256"/>
      <c r="H71" s="256"/>
    </row>
    <row r="72" spans="1:8" ht="14.25" customHeight="1" x14ac:dyDescent="0.25">
      <c r="A72" s="256"/>
      <c r="B72" s="256"/>
      <c r="C72" s="256"/>
      <c r="D72" s="256"/>
      <c r="E72" s="256"/>
      <c r="F72" s="256"/>
      <c r="G72" s="256"/>
      <c r="H72" s="256"/>
    </row>
    <row r="73" spans="1:8" ht="14.25" customHeight="1" x14ac:dyDescent="0.25">
      <c r="A73" s="256"/>
      <c r="B73" s="256"/>
      <c r="C73" s="256"/>
      <c r="D73" s="256"/>
      <c r="E73" s="256"/>
      <c r="F73" s="256"/>
      <c r="G73" s="256"/>
      <c r="H73" s="256"/>
    </row>
    <row r="74" spans="1:8" ht="14.25" customHeight="1" x14ac:dyDescent="0.25">
      <c r="A74" s="256"/>
      <c r="B74" s="256"/>
      <c r="C74" s="256"/>
      <c r="D74" s="256"/>
      <c r="E74" s="256"/>
      <c r="F74" s="256"/>
      <c r="G74" s="256"/>
      <c r="H74" s="256"/>
    </row>
    <row r="75" spans="1:8" ht="14.25" customHeight="1" x14ac:dyDescent="0.25">
      <c r="A75" s="256"/>
      <c r="B75" s="256"/>
      <c r="C75" s="256"/>
      <c r="D75" s="256"/>
      <c r="E75" s="256"/>
      <c r="F75" s="256"/>
      <c r="G75" s="256"/>
      <c r="H75" s="256"/>
    </row>
    <row r="76" spans="1:8" ht="14.25" customHeight="1" x14ac:dyDescent="0.25">
      <c r="A76" s="256"/>
      <c r="B76" s="256"/>
      <c r="C76" s="256"/>
      <c r="D76" s="256"/>
      <c r="E76" s="256"/>
      <c r="F76" s="256"/>
      <c r="G76" s="256"/>
      <c r="H76" s="256"/>
    </row>
    <row r="77" spans="1:8" ht="14.25" customHeight="1" x14ac:dyDescent="0.25">
      <c r="A77" s="256"/>
      <c r="B77" s="256"/>
      <c r="C77" s="256"/>
      <c r="D77" s="256"/>
      <c r="E77" s="256"/>
      <c r="F77" s="256"/>
      <c r="G77" s="256"/>
      <c r="H77" s="256"/>
    </row>
    <row r="78" spans="1:8" ht="14.25" customHeight="1" x14ac:dyDescent="0.25">
      <c r="A78" s="256"/>
      <c r="B78" s="256"/>
      <c r="C78" s="256"/>
      <c r="D78" s="256"/>
      <c r="E78" s="256"/>
      <c r="F78" s="256"/>
      <c r="G78" s="256"/>
      <c r="H78" s="256"/>
    </row>
    <row r="79" spans="1:8" ht="14.25" customHeight="1" x14ac:dyDescent="0.25">
      <c r="A79" s="256"/>
      <c r="B79" s="256"/>
      <c r="C79" s="256"/>
      <c r="D79" s="256"/>
      <c r="E79" s="256"/>
      <c r="F79" s="256"/>
      <c r="G79" s="256"/>
      <c r="H79" s="256"/>
    </row>
    <row r="80" spans="1:8" ht="14.25" customHeight="1" x14ac:dyDescent="0.25">
      <c r="A80" s="256"/>
      <c r="B80" s="256"/>
      <c r="C80" s="256"/>
      <c r="D80" s="256"/>
      <c r="E80" s="256"/>
      <c r="F80" s="256"/>
      <c r="G80" s="256"/>
      <c r="H80" s="256"/>
    </row>
    <row r="81" spans="1:8" ht="14.25" customHeight="1" x14ac:dyDescent="0.25">
      <c r="A81" s="256"/>
      <c r="B81" s="256"/>
      <c r="C81" s="256"/>
      <c r="D81" s="256"/>
      <c r="E81" s="256"/>
      <c r="F81" s="256"/>
      <c r="G81" s="256"/>
      <c r="H81" s="256"/>
    </row>
    <row r="82" spans="1:8" ht="14.25" customHeight="1" x14ac:dyDescent="0.25">
      <c r="A82" s="256"/>
      <c r="B82" s="256"/>
      <c r="C82" s="256"/>
      <c r="D82" s="256"/>
      <c r="E82" s="256"/>
      <c r="F82" s="256"/>
      <c r="G82" s="256"/>
      <c r="H82" s="256"/>
    </row>
    <row r="83" spans="1:8" ht="14.25" customHeight="1" x14ac:dyDescent="0.25">
      <c r="A83" s="256"/>
      <c r="B83" s="256"/>
      <c r="C83" s="256"/>
      <c r="D83" s="256"/>
      <c r="E83" s="256"/>
      <c r="F83" s="256"/>
      <c r="G83" s="256"/>
      <c r="H83" s="256"/>
    </row>
    <row r="84" spans="1:8" ht="14.25" customHeight="1" x14ac:dyDescent="0.25">
      <c r="A84" s="256"/>
      <c r="B84" s="256"/>
      <c r="C84" s="256"/>
      <c r="D84" s="256"/>
      <c r="E84" s="256"/>
      <c r="F84" s="256"/>
      <c r="G84" s="256"/>
      <c r="H84" s="256"/>
    </row>
    <row r="85" spans="1:8" ht="14.25" customHeight="1" x14ac:dyDescent="0.25">
      <c r="A85" s="256"/>
      <c r="B85" s="256"/>
      <c r="C85" s="256"/>
      <c r="D85" s="256"/>
      <c r="E85" s="256"/>
      <c r="F85" s="256"/>
      <c r="G85" s="256"/>
      <c r="H85" s="256"/>
    </row>
    <row r="86" spans="1:8" ht="14.25" customHeight="1" x14ac:dyDescent="0.25">
      <c r="A86" s="256"/>
      <c r="B86" s="256"/>
      <c r="C86" s="256"/>
      <c r="D86" s="256"/>
      <c r="E86" s="256"/>
      <c r="F86" s="256"/>
      <c r="G86" s="256"/>
      <c r="H86" s="256"/>
    </row>
    <row r="87" spans="1:8" ht="14.25" customHeight="1" x14ac:dyDescent="0.25">
      <c r="A87" s="256"/>
      <c r="B87" s="256"/>
      <c r="C87" s="256"/>
      <c r="D87" s="256"/>
      <c r="E87" s="256"/>
      <c r="F87" s="256"/>
      <c r="G87" s="256"/>
      <c r="H87" s="256"/>
    </row>
    <row r="88" spans="1:8" ht="14.25" customHeight="1" x14ac:dyDescent="0.25">
      <c r="A88" s="256"/>
      <c r="B88" s="256"/>
      <c r="C88" s="256"/>
      <c r="D88" s="256"/>
      <c r="E88" s="256"/>
      <c r="F88" s="256"/>
      <c r="G88" s="256"/>
      <c r="H88" s="256"/>
    </row>
    <row r="89" spans="1:8" ht="14.25" customHeight="1" x14ac:dyDescent="0.25">
      <c r="A89" s="256"/>
      <c r="B89" s="256"/>
      <c r="C89" s="256"/>
      <c r="D89" s="256"/>
      <c r="E89" s="256"/>
      <c r="F89" s="256"/>
      <c r="G89" s="256"/>
      <c r="H89" s="256"/>
    </row>
    <row r="90" spans="1:8" ht="14.25" customHeight="1" x14ac:dyDescent="0.25">
      <c r="A90" s="256"/>
      <c r="B90" s="256"/>
      <c r="C90" s="256"/>
      <c r="D90" s="256"/>
      <c r="E90" s="256"/>
      <c r="F90" s="256"/>
      <c r="G90" s="256"/>
      <c r="H90" s="256"/>
    </row>
    <row r="91" spans="1:8" ht="14.25" customHeight="1" x14ac:dyDescent="0.25">
      <c r="A91" s="256"/>
      <c r="B91" s="256"/>
      <c r="C91" s="256"/>
      <c r="D91" s="256"/>
      <c r="E91" s="256"/>
      <c r="F91" s="256"/>
      <c r="G91" s="256"/>
      <c r="H91" s="256"/>
    </row>
    <row r="92" spans="1:8" ht="14.25" customHeight="1" x14ac:dyDescent="0.25">
      <c r="A92" s="256"/>
      <c r="B92" s="256"/>
      <c r="C92" s="256"/>
      <c r="D92" s="256"/>
      <c r="E92" s="256"/>
      <c r="F92" s="256"/>
      <c r="G92" s="256"/>
      <c r="H92" s="256"/>
    </row>
    <row r="93" spans="1:8" ht="14.25" customHeight="1" x14ac:dyDescent="0.25">
      <c r="A93" s="256"/>
      <c r="B93" s="256"/>
      <c r="C93" s="256"/>
      <c r="D93" s="256"/>
      <c r="E93" s="256"/>
      <c r="F93" s="256"/>
      <c r="G93" s="256"/>
      <c r="H93" s="256"/>
    </row>
    <row r="94" spans="1:8" ht="14.25" customHeight="1" x14ac:dyDescent="0.25">
      <c r="A94" s="256"/>
      <c r="B94" s="256"/>
      <c r="C94" s="256"/>
      <c r="D94" s="256"/>
      <c r="E94" s="256"/>
      <c r="F94" s="256"/>
      <c r="G94" s="256"/>
      <c r="H94" s="256"/>
    </row>
    <row r="95" spans="1:8" ht="14.25" customHeight="1" x14ac:dyDescent="0.25">
      <c r="A95" s="256"/>
      <c r="B95" s="256"/>
      <c r="C95" s="256"/>
      <c r="D95" s="256"/>
      <c r="E95" s="256"/>
      <c r="F95" s="256"/>
      <c r="G95" s="256"/>
      <c r="H95" s="256"/>
    </row>
    <row r="96" spans="1:8" ht="14.25" customHeight="1" x14ac:dyDescent="0.25">
      <c r="A96" s="256"/>
      <c r="B96" s="256"/>
      <c r="C96" s="256"/>
      <c r="D96" s="256"/>
      <c r="E96" s="256"/>
      <c r="F96" s="256"/>
      <c r="G96" s="256"/>
      <c r="H96" s="256"/>
    </row>
    <row r="97" spans="1:8" ht="14.25" customHeight="1" x14ac:dyDescent="0.25">
      <c r="A97" s="256"/>
      <c r="B97" s="256"/>
      <c r="C97" s="256"/>
      <c r="D97" s="256"/>
      <c r="E97" s="256"/>
      <c r="F97" s="256"/>
      <c r="G97" s="256"/>
      <c r="H97" s="256"/>
    </row>
    <row r="98" spans="1:8" ht="14.25" customHeight="1" x14ac:dyDescent="0.25">
      <c r="A98" s="256"/>
      <c r="B98" s="256"/>
      <c r="C98" s="256"/>
      <c r="D98" s="256"/>
      <c r="E98" s="256"/>
      <c r="F98" s="256"/>
      <c r="G98" s="256"/>
      <c r="H98" s="256"/>
    </row>
    <row r="99" spans="1:8" ht="14.25" customHeight="1" x14ac:dyDescent="0.25">
      <c r="A99" s="256"/>
      <c r="B99" s="256"/>
      <c r="C99" s="256"/>
      <c r="D99" s="256"/>
      <c r="E99" s="256"/>
      <c r="F99" s="256"/>
      <c r="G99" s="256"/>
      <c r="H99" s="256"/>
    </row>
    <row r="100" spans="1:8" ht="14.25" customHeight="1" x14ac:dyDescent="0.25">
      <c r="A100" s="256"/>
      <c r="B100" s="256"/>
      <c r="C100" s="256"/>
      <c r="D100" s="256"/>
      <c r="E100" s="256"/>
      <c r="F100" s="256"/>
      <c r="G100" s="256"/>
      <c r="H100" s="256"/>
    </row>
    <row r="101" spans="1:8" ht="14.25" customHeight="1" x14ac:dyDescent="0.25">
      <c r="A101" s="256"/>
      <c r="B101" s="256"/>
      <c r="C101" s="256"/>
      <c r="D101" s="256"/>
      <c r="E101" s="256"/>
      <c r="F101" s="256"/>
      <c r="G101" s="256"/>
      <c r="H101" s="256"/>
    </row>
    <row r="102" spans="1:8" ht="14.25" customHeight="1" x14ac:dyDescent="0.25">
      <c r="A102" s="256"/>
      <c r="B102" s="256"/>
      <c r="C102" s="256"/>
      <c r="D102" s="256"/>
      <c r="E102" s="256"/>
      <c r="F102" s="256"/>
      <c r="G102" s="256"/>
      <c r="H102" s="256"/>
    </row>
    <row r="103" spans="1:8" ht="14.25" customHeight="1" x14ac:dyDescent="0.25">
      <c r="A103" s="256"/>
      <c r="B103" s="256"/>
      <c r="C103" s="256"/>
      <c r="D103" s="256"/>
      <c r="E103" s="256"/>
      <c r="F103" s="256"/>
      <c r="G103" s="256"/>
      <c r="H103" s="256"/>
    </row>
    <row r="104" spans="1:8" ht="14.25" customHeight="1" x14ac:dyDescent="0.25">
      <c r="A104" s="256"/>
      <c r="B104" s="256"/>
      <c r="C104" s="256"/>
      <c r="D104" s="256"/>
      <c r="E104" s="256"/>
      <c r="F104" s="256"/>
      <c r="G104" s="256"/>
      <c r="H104" s="256"/>
    </row>
    <row r="105" spans="1:8" ht="14.25" customHeight="1" x14ac:dyDescent="0.25">
      <c r="A105" s="256"/>
      <c r="B105" s="256"/>
      <c r="C105" s="256"/>
      <c r="D105" s="256"/>
      <c r="E105" s="256"/>
      <c r="F105" s="256"/>
      <c r="G105" s="256"/>
      <c r="H105" s="256"/>
    </row>
    <row r="106" spans="1:8" ht="14.25" customHeight="1" x14ac:dyDescent="0.25">
      <c r="A106" s="256"/>
      <c r="B106" s="256"/>
      <c r="C106" s="256"/>
      <c r="D106" s="256"/>
      <c r="E106" s="256"/>
      <c r="F106" s="256"/>
      <c r="G106" s="256"/>
      <c r="H106" s="256"/>
    </row>
    <row r="107" spans="1:8" ht="14.25" customHeight="1" x14ac:dyDescent="0.25">
      <c r="A107" s="256"/>
      <c r="B107" s="256"/>
      <c r="C107" s="256"/>
      <c r="D107" s="256"/>
      <c r="E107" s="256"/>
      <c r="F107" s="256"/>
      <c r="G107" s="256"/>
      <c r="H107" s="256"/>
    </row>
    <row r="108" spans="1:8" ht="14.25" customHeight="1" x14ac:dyDescent="0.25">
      <c r="A108" s="256"/>
      <c r="B108" s="256"/>
      <c r="C108" s="256"/>
      <c r="D108" s="256"/>
      <c r="E108" s="256"/>
      <c r="F108" s="256"/>
      <c r="G108" s="256"/>
      <c r="H108" s="256"/>
    </row>
    <row r="109" spans="1:8" ht="14.25" customHeight="1" x14ac:dyDescent="0.25">
      <c r="A109" s="256"/>
      <c r="B109" s="256"/>
      <c r="C109" s="256"/>
      <c r="D109" s="256"/>
      <c r="E109" s="256"/>
      <c r="F109" s="256"/>
      <c r="G109" s="256"/>
      <c r="H109" s="256"/>
    </row>
    <row r="110" spans="1:8" ht="14.25" customHeight="1" x14ac:dyDescent="0.25">
      <c r="A110" s="256"/>
      <c r="B110" s="256"/>
      <c r="C110" s="256"/>
      <c r="D110" s="256"/>
      <c r="E110" s="256"/>
      <c r="F110" s="256"/>
      <c r="G110" s="256"/>
      <c r="H110" s="256"/>
    </row>
    <row r="111" spans="1:8" ht="14.25" customHeight="1" x14ac:dyDescent="0.25">
      <c r="A111" s="256"/>
      <c r="B111" s="256"/>
      <c r="C111" s="256"/>
      <c r="D111" s="256"/>
      <c r="E111" s="256"/>
      <c r="F111" s="256"/>
      <c r="G111" s="256"/>
      <c r="H111" s="256"/>
    </row>
    <row r="112" spans="1:8" ht="14.25" customHeight="1" x14ac:dyDescent="0.25">
      <c r="A112" s="256"/>
      <c r="B112" s="256"/>
      <c r="C112" s="256"/>
      <c r="D112" s="256"/>
      <c r="E112" s="256"/>
      <c r="F112" s="256"/>
      <c r="G112" s="256"/>
      <c r="H112" s="256"/>
    </row>
    <row r="113" spans="1:8" ht="14.25" customHeight="1" x14ac:dyDescent="0.25">
      <c r="A113" s="256"/>
      <c r="B113" s="256"/>
      <c r="C113" s="256"/>
      <c r="D113" s="256"/>
      <c r="E113" s="256"/>
      <c r="F113" s="256"/>
      <c r="G113" s="256"/>
      <c r="H113" s="256"/>
    </row>
    <row r="114" spans="1:8" ht="14.25" customHeight="1" x14ac:dyDescent="0.25">
      <c r="A114" s="256"/>
      <c r="B114" s="256"/>
      <c r="C114" s="256"/>
      <c r="D114" s="256"/>
      <c r="E114" s="256"/>
      <c r="F114" s="256"/>
      <c r="G114" s="256"/>
      <c r="H114" s="256"/>
    </row>
    <row r="115" spans="1:8" ht="14.25" customHeight="1" x14ac:dyDescent="0.25">
      <c r="A115" s="256"/>
      <c r="B115" s="256"/>
      <c r="C115" s="256"/>
      <c r="D115" s="256"/>
      <c r="E115" s="256"/>
      <c r="F115" s="256"/>
      <c r="G115" s="256"/>
      <c r="H115" s="256"/>
    </row>
    <row r="116" spans="1:8" ht="14.25" customHeight="1" x14ac:dyDescent="0.25">
      <c r="A116" s="256"/>
      <c r="B116" s="256"/>
      <c r="C116" s="256"/>
      <c r="D116" s="256"/>
      <c r="E116" s="256"/>
      <c r="F116" s="256"/>
      <c r="G116" s="256"/>
      <c r="H116" s="256"/>
    </row>
    <row r="117" spans="1:8" ht="14.25" customHeight="1" x14ac:dyDescent="0.25">
      <c r="A117" s="256"/>
      <c r="B117" s="256"/>
      <c r="C117" s="256"/>
      <c r="D117" s="256"/>
      <c r="E117" s="256"/>
      <c r="F117" s="256"/>
      <c r="G117" s="256"/>
      <c r="H117" s="256"/>
    </row>
    <row r="118" spans="1:8" ht="14.25" customHeight="1" x14ac:dyDescent="0.25">
      <c r="A118" s="256"/>
      <c r="B118" s="256"/>
      <c r="C118" s="256"/>
      <c r="D118" s="256"/>
      <c r="E118" s="256"/>
      <c r="F118" s="256"/>
      <c r="G118" s="256"/>
      <c r="H118" s="256"/>
    </row>
    <row r="119" spans="1:8" ht="14.25" customHeight="1" x14ac:dyDescent="0.25">
      <c r="A119" s="256"/>
      <c r="B119" s="256"/>
      <c r="C119" s="256"/>
      <c r="D119" s="256"/>
      <c r="E119" s="256"/>
      <c r="F119" s="256"/>
      <c r="G119" s="256"/>
      <c r="H119" s="256"/>
    </row>
    <row r="120" spans="1:8" ht="14.25" customHeight="1" x14ac:dyDescent="0.25">
      <c r="A120" s="256"/>
      <c r="B120" s="256"/>
      <c r="C120" s="256"/>
      <c r="D120" s="256"/>
      <c r="E120" s="256"/>
      <c r="F120" s="256"/>
      <c r="G120" s="256"/>
      <c r="H120" s="256"/>
    </row>
    <row r="121" spans="1:8" ht="14.25" customHeight="1" x14ac:dyDescent="0.25">
      <c r="A121" s="256"/>
      <c r="B121" s="256"/>
      <c r="C121" s="256"/>
      <c r="D121" s="256"/>
      <c r="E121" s="256"/>
      <c r="F121" s="256"/>
      <c r="G121" s="256"/>
      <c r="H121" s="256"/>
    </row>
    <row r="122" spans="1:8" ht="14.25" customHeight="1" x14ac:dyDescent="0.25">
      <c r="A122" s="256"/>
      <c r="B122" s="256"/>
      <c r="C122" s="256"/>
      <c r="D122" s="256"/>
      <c r="E122" s="256"/>
      <c r="F122" s="256"/>
      <c r="G122" s="256"/>
      <c r="H122" s="256"/>
    </row>
    <row r="123" spans="1:8" ht="14.25" customHeight="1" x14ac:dyDescent="0.25">
      <c r="A123" s="256"/>
      <c r="B123" s="256"/>
      <c r="C123" s="256"/>
      <c r="D123" s="256"/>
      <c r="E123" s="256"/>
      <c r="F123" s="256"/>
      <c r="G123" s="256"/>
      <c r="H123" s="256"/>
    </row>
    <row r="124" spans="1:8" ht="14.25" customHeight="1" x14ac:dyDescent="0.25">
      <c r="A124" s="256"/>
      <c r="B124" s="256"/>
      <c r="C124" s="256"/>
      <c r="D124" s="256"/>
      <c r="E124" s="256"/>
      <c r="F124" s="256"/>
      <c r="G124" s="256"/>
      <c r="H124" s="256"/>
    </row>
    <row r="125" spans="1:8" ht="14.25" customHeight="1" x14ac:dyDescent="0.25">
      <c r="A125" s="256"/>
      <c r="B125" s="256"/>
      <c r="C125" s="256"/>
      <c r="D125" s="256"/>
      <c r="E125" s="256"/>
      <c r="F125" s="256"/>
      <c r="G125" s="256"/>
      <c r="H125" s="256"/>
    </row>
    <row r="126" spans="1:8" ht="14.25" customHeight="1" x14ac:dyDescent="0.25">
      <c r="A126" s="256"/>
      <c r="B126" s="256"/>
      <c r="C126" s="256"/>
      <c r="D126" s="256"/>
      <c r="E126" s="256"/>
      <c r="F126" s="256"/>
      <c r="G126" s="256"/>
      <c r="H126" s="256"/>
    </row>
    <row r="127" spans="1:8" ht="14.25" customHeight="1" x14ac:dyDescent="0.25">
      <c r="A127" s="256"/>
      <c r="B127" s="256"/>
      <c r="C127" s="256"/>
      <c r="D127" s="256"/>
      <c r="E127" s="256"/>
      <c r="F127" s="256"/>
      <c r="G127" s="256"/>
      <c r="H127" s="256"/>
    </row>
    <row r="128" spans="1:8" ht="14.25" customHeight="1" x14ac:dyDescent="0.25">
      <c r="A128" s="256"/>
      <c r="B128" s="256"/>
      <c r="C128" s="256"/>
      <c r="D128" s="256"/>
      <c r="E128" s="256"/>
      <c r="F128" s="256"/>
      <c r="G128" s="256"/>
      <c r="H128" s="256"/>
    </row>
    <row r="129" spans="1:8" ht="14.25" customHeight="1" x14ac:dyDescent="0.25">
      <c r="A129" s="256"/>
      <c r="B129" s="256"/>
      <c r="C129" s="256"/>
      <c r="D129" s="256"/>
      <c r="E129" s="256"/>
      <c r="F129" s="256"/>
      <c r="G129" s="256"/>
      <c r="H129" s="256"/>
    </row>
    <row r="130" spans="1:8" ht="14.25" customHeight="1" x14ac:dyDescent="0.25">
      <c r="A130" s="256"/>
      <c r="B130" s="256"/>
      <c r="C130" s="256"/>
      <c r="D130" s="256"/>
      <c r="E130" s="256"/>
      <c r="F130" s="256"/>
      <c r="G130" s="256"/>
      <c r="H130" s="256"/>
    </row>
    <row r="131" spans="1:8" ht="14.25" customHeight="1" x14ac:dyDescent="0.25">
      <c r="A131" s="256"/>
      <c r="B131" s="256"/>
      <c r="C131" s="256"/>
      <c r="D131" s="256"/>
      <c r="E131" s="256"/>
      <c r="F131" s="256"/>
      <c r="G131" s="256"/>
      <c r="H131" s="256"/>
    </row>
    <row r="132" spans="1:8" ht="14.25" customHeight="1" x14ac:dyDescent="0.25">
      <c r="A132" s="256"/>
      <c r="B132" s="256"/>
      <c r="C132" s="256"/>
      <c r="D132" s="256"/>
      <c r="E132" s="256"/>
      <c r="F132" s="256"/>
      <c r="G132" s="256"/>
      <c r="H132" s="256"/>
    </row>
    <row r="133" spans="1:8" ht="14.25" customHeight="1" x14ac:dyDescent="0.25">
      <c r="A133" s="256"/>
      <c r="B133" s="256"/>
      <c r="C133" s="256"/>
      <c r="D133" s="256"/>
      <c r="E133" s="256"/>
      <c r="F133" s="256"/>
      <c r="G133" s="256"/>
      <c r="H133" s="256"/>
    </row>
    <row r="134" spans="1:8" ht="14.25" customHeight="1" x14ac:dyDescent="0.25">
      <c r="A134" s="256"/>
      <c r="B134" s="256"/>
      <c r="C134" s="256"/>
      <c r="D134" s="256"/>
      <c r="E134" s="256"/>
      <c r="F134" s="256"/>
      <c r="G134" s="256"/>
      <c r="H134" s="256"/>
    </row>
    <row r="135" spans="1:8" ht="14.25" customHeight="1" x14ac:dyDescent="0.25">
      <c r="A135" s="256"/>
      <c r="B135" s="256"/>
      <c r="C135" s="256"/>
      <c r="D135" s="256"/>
      <c r="E135" s="256"/>
      <c r="F135" s="256"/>
      <c r="G135" s="256"/>
      <c r="H135" s="256"/>
    </row>
    <row r="136" spans="1:8" ht="14.25" customHeight="1" x14ac:dyDescent="0.25">
      <c r="A136" s="256"/>
      <c r="B136" s="256"/>
      <c r="C136" s="256"/>
      <c r="D136" s="256"/>
      <c r="E136" s="256"/>
      <c r="F136" s="256"/>
      <c r="G136" s="256"/>
      <c r="H136" s="256"/>
    </row>
    <row r="137" spans="1:8" ht="14.25" customHeight="1" x14ac:dyDescent="0.25">
      <c r="A137" s="256"/>
      <c r="B137" s="256"/>
      <c r="C137" s="256"/>
      <c r="D137" s="256"/>
      <c r="E137" s="256"/>
      <c r="F137" s="256"/>
      <c r="G137" s="256"/>
      <c r="H137" s="256"/>
    </row>
    <row r="138" spans="1:8" ht="14.25" customHeight="1" x14ac:dyDescent="0.25">
      <c r="A138" s="256"/>
      <c r="B138" s="256"/>
      <c r="C138" s="256"/>
      <c r="D138" s="256"/>
      <c r="E138" s="256"/>
      <c r="F138" s="256"/>
      <c r="G138" s="256"/>
      <c r="H138" s="256"/>
    </row>
    <row r="139" spans="1:8" ht="14.25" customHeight="1" x14ac:dyDescent="0.25">
      <c r="A139" s="256"/>
      <c r="B139" s="256"/>
      <c r="C139" s="256"/>
      <c r="D139" s="256"/>
      <c r="E139" s="256"/>
      <c r="F139" s="256"/>
      <c r="G139" s="256"/>
      <c r="H139" s="256"/>
    </row>
    <row r="140" spans="1:8" ht="14.25" customHeight="1" x14ac:dyDescent="0.25">
      <c r="A140" s="256"/>
      <c r="B140" s="256"/>
      <c r="C140" s="256"/>
      <c r="D140" s="256"/>
      <c r="E140" s="256"/>
      <c r="F140" s="256"/>
      <c r="G140" s="256"/>
      <c r="H140" s="256"/>
    </row>
    <row r="141" spans="1:8" ht="14.25" customHeight="1" x14ac:dyDescent="0.25">
      <c r="A141" s="256"/>
      <c r="B141" s="256"/>
      <c r="C141" s="256"/>
      <c r="D141" s="256"/>
      <c r="E141" s="256"/>
      <c r="F141" s="256"/>
      <c r="G141" s="256"/>
      <c r="H141" s="256"/>
    </row>
    <row r="142" spans="1:8" ht="14.25" customHeight="1" x14ac:dyDescent="0.25">
      <c r="A142" s="256"/>
      <c r="B142" s="256"/>
      <c r="C142" s="256"/>
      <c r="D142" s="256"/>
      <c r="E142" s="256"/>
      <c r="F142" s="256"/>
      <c r="G142" s="256"/>
      <c r="H142" s="256"/>
    </row>
    <row r="143" spans="1:8" ht="14.25" customHeight="1" x14ac:dyDescent="0.25">
      <c r="A143" s="256"/>
      <c r="B143" s="256"/>
      <c r="C143" s="256"/>
      <c r="D143" s="256"/>
      <c r="E143" s="256"/>
      <c r="F143" s="256"/>
      <c r="G143" s="256"/>
      <c r="H143" s="256"/>
    </row>
    <row r="144" spans="1:8" ht="14.25" customHeight="1" x14ac:dyDescent="0.25">
      <c r="A144" s="256"/>
      <c r="B144" s="256"/>
      <c r="C144" s="256"/>
      <c r="D144" s="256"/>
      <c r="E144" s="256"/>
      <c r="F144" s="256"/>
      <c r="G144" s="256"/>
      <c r="H144" s="256"/>
    </row>
    <row r="145" spans="1:8" ht="14.25" customHeight="1" x14ac:dyDescent="0.25">
      <c r="A145" s="256"/>
      <c r="B145" s="256"/>
      <c r="C145" s="256"/>
      <c r="D145" s="256"/>
      <c r="E145" s="256"/>
      <c r="F145" s="256"/>
      <c r="G145" s="256"/>
      <c r="H145" s="256"/>
    </row>
    <row r="146" spans="1:8" ht="14.25" customHeight="1" x14ac:dyDescent="0.25">
      <c r="A146" s="256"/>
      <c r="B146" s="256"/>
      <c r="C146" s="256"/>
      <c r="D146" s="256"/>
      <c r="E146" s="256"/>
      <c r="F146" s="256"/>
      <c r="G146" s="256"/>
      <c r="H146" s="256"/>
    </row>
    <row r="147" spans="1:8" ht="14.25" customHeight="1" x14ac:dyDescent="0.25">
      <c r="A147" s="256"/>
      <c r="B147" s="256"/>
      <c r="C147" s="256"/>
      <c r="D147" s="256"/>
      <c r="E147" s="256"/>
      <c r="F147" s="256"/>
      <c r="G147" s="256"/>
      <c r="H147" s="256"/>
    </row>
    <row r="148" spans="1:8" ht="14.25" customHeight="1" x14ac:dyDescent="0.25">
      <c r="A148" s="256"/>
      <c r="B148" s="256"/>
      <c r="C148" s="256"/>
      <c r="D148" s="256"/>
      <c r="E148" s="256"/>
      <c r="F148" s="256"/>
      <c r="G148" s="256"/>
      <c r="H148" s="256"/>
    </row>
    <row r="149" spans="1:8" ht="14.25" customHeight="1" x14ac:dyDescent="0.25">
      <c r="A149" s="256"/>
      <c r="B149" s="256"/>
      <c r="C149" s="256"/>
      <c r="D149" s="256"/>
      <c r="E149" s="256"/>
      <c r="F149" s="256"/>
      <c r="G149" s="256"/>
      <c r="H149" s="256"/>
    </row>
    <row r="150" spans="1:8" ht="14.25" customHeight="1" x14ac:dyDescent="0.25">
      <c r="A150" s="256"/>
      <c r="B150" s="256"/>
      <c r="C150" s="256"/>
      <c r="D150" s="256"/>
      <c r="E150" s="256"/>
      <c r="F150" s="256"/>
      <c r="G150" s="256"/>
      <c r="H150" s="256"/>
    </row>
    <row r="151" spans="1:8" ht="14.25" customHeight="1" x14ac:dyDescent="0.25">
      <c r="A151" s="256"/>
      <c r="B151" s="256"/>
      <c r="C151" s="256"/>
      <c r="D151" s="256"/>
      <c r="E151" s="256"/>
      <c r="F151" s="256"/>
      <c r="G151" s="256"/>
      <c r="H151" s="256"/>
    </row>
    <row r="152" spans="1:8" ht="14.25" customHeight="1" x14ac:dyDescent="0.25">
      <c r="A152" s="256"/>
      <c r="B152" s="256"/>
      <c r="C152" s="256"/>
      <c r="D152" s="256"/>
      <c r="E152" s="256"/>
      <c r="F152" s="256"/>
      <c r="G152" s="256"/>
      <c r="H152" s="256"/>
    </row>
    <row r="153" spans="1:8" ht="14.25" customHeight="1" x14ac:dyDescent="0.25">
      <c r="A153" s="256"/>
      <c r="B153" s="256"/>
      <c r="C153" s="256"/>
      <c r="D153" s="256"/>
      <c r="E153" s="256"/>
      <c r="F153" s="256"/>
      <c r="G153" s="256"/>
      <c r="H153" s="256"/>
    </row>
    <row r="154" spans="1:8" ht="14.25" customHeight="1" x14ac:dyDescent="0.25">
      <c r="A154" s="256"/>
      <c r="B154" s="256"/>
      <c r="C154" s="256"/>
      <c r="D154" s="256"/>
      <c r="E154" s="256"/>
      <c r="F154" s="256"/>
      <c r="G154" s="256"/>
      <c r="H154" s="256"/>
    </row>
    <row r="155" spans="1:8" ht="14.25" customHeight="1" x14ac:dyDescent="0.25">
      <c r="A155" s="256"/>
      <c r="B155" s="256"/>
      <c r="C155" s="256"/>
      <c r="D155" s="256"/>
      <c r="E155" s="256"/>
      <c r="F155" s="256"/>
      <c r="G155" s="256"/>
      <c r="H155" s="256"/>
    </row>
    <row r="156" spans="1:8" ht="14.25" customHeight="1" x14ac:dyDescent="0.25">
      <c r="A156" s="256"/>
      <c r="B156" s="256"/>
      <c r="C156" s="256"/>
      <c r="D156" s="256"/>
      <c r="E156" s="256"/>
      <c r="F156" s="256"/>
      <c r="G156" s="256"/>
      <c r="H156" s="256"/>
    </row>
    <row r="157" spans="1:8" ht="14.25" customHeight="1" x14ac:dyDescent="0.25">
      <c r="A157" s="256"/>
      <c r="B157" s="256"/>
      <c r="C157" s="256"/>
      <c r="D157" s="256"/>
      <c r="E157" s="256"/>
      <c r="F157" s="256"/>
      <c r="G157" s="256"/>
      <c r="H157" s="256"/>
    </row>
    <row r="158" spans="1:8" ht="14.25" customHeight="1" x14ac:dyDescent="0.25">
      <c r="A158" s="256"/>
      <c r="B158" s="256"/>
      <c r="C158" s="256"/>
      <c r="D158" s="256"/>
      <c r="E158" s="256"/>
      <c r="F158" s="256"/>
      <c r="G158" s="256"/>
      <c r="H158" s="256"/>
    </row>
    <row r="159" spans="1:8" ht="14.25" customHeight="1" x14ac:dyDescent="0.25">
      <c r="A159" s="256"/>
      <c r="B159" s="256"/>
      <c r="C159" s="256"/>
      <c r="D159" s="256"/>
      <c r="E159" s="256"/>
      <c r="F159" s="256"/>
      <c r="G159" s="256"/>
      <c r="H159" s="256"/>
    </row>
    <row r="160" spans="1:8" ht="14.25" customHeight="1" x14ac:dyDescent="0.25">
      <c r="A160" s="256"/>
      <c r="B160" s="256"/>
      <c r="C160" s="256"/>
      <c r="D160" s="256"/>
      <c r="E160" s="256"/>
      <c r="F160" s="256"/>
      <c r="G160" s="256"/>
      <c r="H160" s="256"/>
    </row>
    <row r="161" spans="1:8" ht="14.25" customHeight="1" x14ac:dyDescent="0.25">
      <c r="A161" s="256"/>
      <c r="B161" s="256"/>
      <c r="C161" s="256"/>
      <c r="D161" s="256"/>
      <c r="E161" s="256"/>
      <c r="F161" s="256"/>
      <c r="G161" s="256"/>
      <c r="H161" s="256"/>
    </row>
    <row r="162" spans="1:8" ht="14.25" customHeight="1" x14ac:dyDescent="0.25">
      <c r="A162" s="256"/>
      <c r="B162" s="256"/>
      <c r="C162" s="256"/>
      <c r="D162" s="256"/>
      <c r="E162" s="256"/>
      <c r="F162" s="256"/>
      <c r="G162" s="256"/>
      <c r="H162" s="256"/>
    </row>
    <row r="163" spans="1:8" ht="14.25" customHeight="1" x14ac:dyDescent="0.25">
      <c r="A163" s="256"/>
      <c r="B163" s="256"/>
      <c r="C163" s="256"/>
      <c r="D163" s="256"/>
      <c r="E163" s="256"/>
      <c r="F163" s="256"/>
      <c r="G163" s="256"/>
      <c r="H163" s="256"/>
    </row>
    <row r="164" spans="1:8" ht="14.25" customHeight="1" x14ac:dyDescent="0.25">
      <c r="A164" s="256"/>
      <c r="B164" s="256"/>
      <c r="C164" s="256"/>
      <c r="D164" s="256"/>
      <c r="E164" s="256"/>
      <c r="F164" s="256"/>
      <c r="G164" s="256"/>
      <c r="H164" s="256"/>
    </row>
    <row r="165" spans="1:8" ht="14.25" customHeight="1" x14ac:dyDescent="0.25">
      <c r="A165" s="256"/>
      <c r="B165" s="256"/>
      <c r="C165" s="256"/>
      <c r="D165" s="256"/>
      <c r="E165" s="256"/>
      <c r="F165" s="256"/>
      <c r="G165" s="256"/>
      <c r="H165" s="256"/>
    </row>
    <row r="166" spans="1:8" ht="14.25" customHeight="1" x14ac:dyDescent="0.25">
      <c r="A166" s="256"/>
      <c r="B166" s="256"/>
      <c r="C166" s="256"/>
      <c r="D166" s="256"/>
      <c r="E166" s="256"/>
      <c r="F166" s="256"/>
      <c r="G166" s="256"/>
      <c r="H166" s="256"/>
    </row>
    <row r="167" spans="1:8" ht="14.25" customHeight="1" x14ac:dyDescent="0.25">
      <c r="A167" s="256"/>
      <c r="B167" s="256"/>
      <c r="C167" s="256"/>
      <c r="D167" s="256"/>
      <c r="E167" s="256"/>
      <c r="F167" s="256"/>
      <c r="G167" s="256"/>
      <c r="H167" s="256"/>
    </row>
    <row r="168" spans="1:8" ht="14.25" customHeight="1" x14ac:dyDescent="0.25">
      <c r="A168" s="256"/>
      <c r="B168" s="256"/>
      <c r="C168" s="256"/>
      <c r="D168" s="256"/>
      <c r="E168" s="256"/>
      <c r="F168" s="256"/>
      <c r="G168" s="256"/>
      <c r="H168" s="256"/>
    </row>
    <row r="169" spans="1:8" ht="14.25" customHeight="1" x14ac:dyDescent="0.25">
      <c r="A169" s="256"/>
      <c r="B169" s="256"/>
      <c r="C169" s="256"/>
      <c r="D169" s="256"/>
      <c r="E169" s="256"/>
      <c r="F169" s="256"/>
      <c r="G169" s="256"/>
      <c r="H169" s="256"/>
    </row>
    <row r="170" spans="1:8" ht="14.25" customHeight="1" x14ac:dyDescent="0.25">
      <c r="A170" s="256"/>
      <c r="B170" s="256"/>
      <c r="C170" s="256"/>
      <c r="D170" s="256"/>
      <c r="E170" s="256"/>
      <c r="F170" s="256"/>
      <c r="G170" s="256"/>
      <c r="H170" s="256"/>
    </row>
    <row r="171" spans="1:8" ht="14.25" customHeight="1" x14ac:dyDescent="0.25">
      <c r="A171" s="256"/>
      <c r="B171" s="256"/>
      <c r="C171" s="256"/>
      <c r="D171" s="256"/>
      <c r="E171" s="256"/>
      <c r="F171" s="256"/>
      <c r="G171" s="256"/>
      <c r="H171" s="256"/>
    </row>
    <row r="172" spans="1:8" ht="14.25" customHeight="1" x14ac:dyDescent="0.25">
      <c r="A172" s="256"/>
      <c r="B172" s="256"/>
      <c r="C172" s="256"/>
      <c r="D172" s="256"/>
      <c r="E172" s="256"/>
      <c r="F172" s="256"/>
      <c r="G172" s="256"/>
      <c r="H172" s="256"/>
    </row>
    <row r="173" spans="1:8" ht="14.25" customHeight="1" x14ac:dyDescent="0.25">
      <c r="A173" s="256"/>
      <c r="B173" s="256"/>
      <c r="C173" s="256"/>
      <c r="D173" s="256"/>
      <c r="E173" s="256"/>
      <c r="F173" s="256"/>
      <c r="G173" s="256"/>
      <c r="H173" s="256"/>
    </row>
    <row r="174" spans="1:8" ht="14.25" customHeight="1" x14ac:dyDescent="0.25">
      <c r="A174" s="256"/>
      <c r="B174" s="256"/>
      <c r="C174" s="256"/>
      <c r="D174" s="256"/>
      <c r="E174" s="256"/>
      <c r="F174" s="256"/>
      <c r="G174" s="256"/>
      <c r="H174" s="256"/>
    </row>
    <row r="175" spans="1:8" ht="14.25" customHeight="1" x14ac:dyDescent="0.25">
      <c r="A175" s="256"/>
      <c r="B175" s="256"/>
      <c r="C175" s="256"/>
      <c r="D175" s="256"/>
      <c r="E175" s="256"/>
      <c r="F175" s="256"/>
      <c r="G175" s="256"/>
      <c r="H175" s="256"/>
    </row>
    <row r="176" spans="1:8" ht="14.25" customHeight="1" x14ac:dyDescent="0.25">
      <c r="A176" s="256"/>
      <c r="B176" s="256"/>
      <c r="C176" s="256"/>
      <c r="D176" s="256"/>
      <c r="E176" s="256"/>
      <c r="F176" s="256"/>
      <c r="G176" s="256"/>
      <c r="H176" s="256"/>
    </row>
    <row r="177" spans="1:8" ht="14.25" customHeight="1" x14ac:dyDescent="0.25">
      <c r="A177" s="256"/>
      <c r="B177" s="256"/>
      <c r="C177" s="256"/>
      <c r="D177" s="256"/>
      <c r="E177" s="256"/>
      <c r="F177" s="256"/>
      <c r="G177" s="256"/>
      <c r="H177" s="256"/>
    </row>
    <row r="178" spans="1:8" ht="14.25" customHeight="1" x14ac:dyDescent="0.25">
      <c r="A178" s="256"/>
      <c r="B178" s="256"/>
      <c r="C178" s="256"/>
      <c r="D178" s="256"/>
      <c r="E178" s="256"/>
      <c r="F178" s="256"/>
      <c r="G178" s="256"/>
      <c r="H178" s="256"/>
    </row>
    <row r="179" spans="1:8" ht="14.25" customHeight="1" x14ac:dyDescent="0.25">
      <c r="A179" s="256"/>
      <c r="B179" s="256"/>
      <c r="C179" s="256"/>
      <c r="D179" s="256"/>
      <c r="E179" s="256"/>
      <c r="F179" s="256"/>
      <c r="G179" s="256"/>
      <c r="H179" s="256"/>
    </row>
    <row r="180" spans="1:8" ht="14.25" customHeight="1" x14ac:dyDescent="0.25">
      <c r="A180" s="256"/>
      <c r="B180" s="256"/>
      <c r="C180" s="256"/>
      <c r="D180" s="256"/>
      <c r="E180" s="256"/>
      <c r="F180" s="256"/>
      <c r="G180" s="256"/>
      <c r="H180" s="256"/>
    </row>
    <row r="181" spans="1:8" ht="14.25" customHeight="1" x14ac:dyDescent="0.25">
      <c r="A181" s="256"/>
      <c r="B181" s="256"/>
      <c r="C181" s="256"/>
      <c r="D181" s="256"/>
      <c r="E181" s="256"/>
      <c r="F181" s="256"/>
      <c r="G181" s="256"/>
      <c r="H181" s="256"/>
    </row>
    <row r="182" spans="1:8" ht="14.25" customHeight="1" x14ac:dyDescent="0.25">
      <c r="A182" s="256"/>
      <c r="B182" s="256"/>
      <c r="C182" s="256"/>
      <c r="D182" s="256"/>
      <c r="E182" s="256"/>
      <c r="F182" s="256"/>
      <c r="G182" s="256"/>
      <c r="H182" s="256"/>
    </row>
    <row r="183" spans="1:8" ht="14.25" customHeight="1" x14ac:dyDescent="0.25">
      <c r="A183" s="256"/>
      <c r="B183" s="256"/>
      <c r="C183" s="256"/>
      <c r="D183" s="256"/>
      <c r="E183" s="256"/>
      <c r="F183" s="256"/>
      <c r="G183" s="256"/>
      <c r="H183" s="256"/>
    </row>
    <row r="184" spans="1:8" ht="14.25" customHeight="1" x14ac:dyDescent="0.25">
      <c r="A184" s="256"/>
      <c r="B184" s="256"/>
      <c r="C184" s="256"/>
      <c r="D184" s="256"/>
      <c r="E184" s="256"/>
      <c r="F184" s="256"/>
      <c r="G184" s="256"/>
      <c r="H184" s="256"/>
    </row>
    <row r="185" spans="1:8" ht="14.25" customHeight="1" x14ac:dyDescent="0.25">
      <c r="A185" s="256"/>
      <c r="B185" s="256"/>
      <c r="C185" s="256"/>
      <c r="D185" s="256"/>
      <c r="E185" s="256"/>
      <c r="F185" s="256"/>
      <c r="G185" s="256"/>
      <c r="H185" s="256"/>
    </row>
    <row r="186" spans="1:8" ht="14.25" customHeight="1" x14ac:dyDescent="0.25">
      <c r="A186" s="256"/>
      <c r="B186" s="256"/>
      <c r="C186" s="256"/>
      <c r="D186" s="256"/>
      <c r="E186" s="256"/>
      <c r="F186" s="256"/>
      <c r="G186" s="256"/>
      <c r="H186" s="256"/>
    </row>
    <row r="187" spans="1:8" ht="14.25" customHeight="1" x14ac:dyDescent="0.25">
      <c r="A187" s="256"/>
      <c r="B187" s="256"/>
      <c r="C187" s="256"/>
      <c r="D187" s="256"/>
      <c r="E187" s="256"/>
      <c r="F187" s="256"/>
      <c r="G187" s="256"/>
      <c r="H187" s="256"/>
    </row>
    <row r="188" spans="1:8" ht="14.25" customHeight="1" x14ac:dyDescent="0.25">
      <c r="A188" s="256"/>
      <c r="B188" s="256"/>
      <c r="C188" s="256"/>
      <c r="D188" s="256"/>
      <c r="E188" s="256"/>
      <c r="F188" s="256"/>
      <c r="G188" s="256"/>
      <c r="H188" s="256"/>
    </row>
    <row r="189" spans="1:8" ht="14.25" customHeight="1" x14ac:dyDescent="0.25">
      <c r="A189" s="256"/>
      <c r="B189" s="256"/>
      <c r="C189" s="256"/>
      <c r="D189" s="256"/>
      <c r="E189" s="256"/>
      <c r="F189" s="256"/>
      <c r="G189" s="256"/>
      <c r="H189" s="256"/>
    </row>
    <row r="190" spans="1:8" ht="14.25" customHeight="1" x14ac:dyDescent="0.25">
      <c r="A190" s="256"/>
      <c r="B190" s="256"/>
      <c r="C190" s="256"/>
      <c r="D190" s="256"/>
      <c r="E190" s="256"/>
      <c r="F190" s="256"/>
      <c r="G190" s="256"/>
      <c r="H190" s="256"/>
    </row>
    <row r="191" spans="1:8" ht="14.25" customHeight="1" x14ac:dyDescent="0.25">
      <c r="A191" s="256"/>
      <c r="B191" s="256"/>
      <c r="C191" s="256"/>
      <c r="D191" s="256"/>
      <c r="E191" s="256"/>
      <c r="F191" s="256"/>
      <c r="G191" s="256"/>
      <c r="H191" s="256"/>
    </row>
    <row r="192" spans="1:8" ht="14.25" customHeight="1" x14ac:dyDescent="0.25">
      <c r="A192" s="256"/>
      <c r="B192" s="256"/>
      <c r="C192" s="256"/>
      <c r="D192" s="256"/>
      <c r="E192" s="256"/>
      <c r="F192" s="256"/>
      <c r="G192" s="256"/>
      <c r="H192" s="256"/>
    </row>
    <row r="193" spans="1:8" ht="14.25" customHeight="1" x14ac:dyDescent="0.25">
      <c r="A193" s="256"/>
      <c r="B193" s="256"/>
      <c r="C193" s="256"/>
      <c r="D193" s="256"/>
      <c r="E193" s="256"/>
      <c r="F193" s="256"/>
      <c r="G193" s="256"/>
      <c r="H193" s="256"/>
    </row>
    <row r="194" spans="1:8" ht="14.25" customHeight="1" x14ac:dyDescent="0.25">
      <c r="A194" s="256"/>
      <c r="B194" s="256"/>
      <c r="C194" s="256"/>
      <c r="D194" s="256"/>
      <c r="E194" s="256"/>
      <c r="F194" s="256"/>
      <c r="G194" s="256"/>
      <c r="H194" s="256"/>
    </row>
    <row r="195" spans="1:8" ht="14.25" customHeight="1" x14ac:dyDescent="0.25">
      <c r="A195" s="256"/>
      <c r="B195" s="256"/>
      <c r="C195" s="256"/>
      <c r="D195" s="256"/>
      <c r="E195" s="256"/>
      <c r="F195" s="256"/>
      <c r="G195" s="256"/>
      <c r="H195" s="256"/>
    </row>
    <row r="196" spans="1:8" ht="14.25" customHeight="1" x14ac:dyDescent="0.25">
      <c r="A196" s="256"/>
      <c r="B196" s="256"/>
      <c r="C196" s="256"/>
      <c r="D196" s="256"/>
      <c r="E196" s="256"/>
      <c r="F196" s="256"/>
      <c r="G196" s="256"/>
      <c r="H196" s="256"/>
    </row>
    <row r="197" spans="1:8" ht="14.25" customHeight="1" x14ac:dyDescent="0.25">
      <c r="A197" s="256"/>
      <c r="B197" s="256"/>
      <c r="C197" s="256"/>
      <c r="D197" s="256"/>
      <c r="E197" s="256"/>
      <c r="F197" s="256"/>
      <c r="G197" s="256"/>
      <c r="H197" s="256"/>
    </row>
    <row r="198" spans="1:8" ht="14.25" customHeight="1" x14ac:dyDescent="0.25">
      <c r="A198" s="256"/>
      <c r="B198" s="256"/>
      <c r="C198" s="256"/>
      <c r="D198" s="256"/>
      <c r="E198" s="256"/>
      <c r="F198" s="256"/>
      <c r="G198" s="256"/>
      <c r="H198" s="256"/>
    </row>
    <row r="199" spans="1:8" ht="14.25" customHeight="1" x14ac:dyDescent="0.25">
      <c r="A199" s="256"/>
      <c r="B199" s="256"/>
      <c r="C199" s="256"/>
      <c r="D199" s="256"/>
      <c r="E199" s="256"/>
      <c r="F199" s="256"/>
      <c r="G199" s="256"/>
      <c r="H199" s="256"/>
    </row>
    <row r="200" spans="1:8" ht="14.25" customHeight="1" x14ac:dyDescent="0.25">
      <c r="A200" s="256"/>
      <c r="B200" s="256"/>
      <c r="C200" s="256"/>
      <c r="D200" s="256"/>
      <c r="E200" s="256"/>
      <c r="F200" s="256"/>
      <c r="G200" s="256"/>
      <c r="H200" s="256"/>
    </row>
    <row r="201" spans="1:8" ht="14.25" customHeight="1" x14ac:dyDescent="0.25">
      <c r="A201" s="256"/>
      <c r="B201" s="256"/>
      <c r="C201" s="256"/>
      <c r="D201" s="256"/>
      <c r="E201" s="256"/>
      <c r="F201" s="256"/>
      <c r="G201" s="256"/>
      <c r="H201" s="256"/>
    </row>
    <row r="202" spans="1:8" ht="14.25" customHeight="1" x14ac:dyDescent="0.25">
      <c r="A202" s="256"/>
      <c r="B202" s="256"/>
      <c r="C202" s="256"/>
      <c r="D202" s="256"/>
      <c r="E202" s="256"/>
      <c r="F202" s="256"/>
      <c r="G202" s="256"/>
      <c r="H202" s="256"/>
    </row>
    <row r="203" spans="1:8" ht="14.25" customHeight="1" x14ac:dyDescent="0.25">
      <c r="A203" s="256"/>
      <c r="B203" s="256"/>
      <c r="C203" s="256"/>
      <c r="D203" s="256"/>
      <c r="E203" s="256"/>
      <c r="F203" s="256"/>
      <c r="G203" s="256"/>
      <c r="H203" s="256"/>
    </row>
    <row r="204" spans="1:8" ht="14.25" customHeight="1" x14ac:dyDescent="0.25">
      <c r="A204" s="256"/>
      <c r="B204" s="256"/>
      <c r="C204" s="256"/>
      <c r="D204" s="256"/>
      <c r="E204" s="256"/>
      <c r="F204" s="256"/>
      <c r="G204" s="256"/>
      <c r="H204" s="256"/>
    </row>
    <row r="205" spans="1:8" ht="14.25" customHeight="1" x14ac:dyDescent="0.25">
      <c r="A205" s="256"/>
      <c r="B205" s="256"/>
      <c r="C205" s="256"/>
      <c r="D205" s="256"/>
      <c r="E205" s="256"/>
      <c r="F205" s="256"/>
      <c r="G205" s="256"/>
      <c r="H205" s="256"/>
    </row>
    <row r="206" spans="1:8" ht="14.25" customHeight="1" x14ac:dyDescent="0.25">
      <c r="A206" s="256"/>
      <c r="B206" s="256"/>
      <c r="C206" s="256"/>
      <c r="D206" s="256"/>
      <c r="E206" s="256"/>
      <c r="F206" s="256"/>
      <c r="G206" s="256"/>
      <c r="H206" s="256"/>
    </row>
    <row r="207" spans="1:8" ht="14.25" customHeight="1" x14ac:dyDescent="0.25">
      <c r="A207" s="256"/>
      <c r="B207" s="256"/>
      <c r="C207" s="256"/>
      <c r="D207" s="256"/>
      <c r="E207" s="256"/>
      <c r="F207" s="256"/>
      <c r="G207" s="256"/>
      <c r="H207" s="256"/>
    </row>
    <row r="208" spans="1:8" ht="14.25" customHeight="1" x14ac:dyDescent="0.25">
      <c r="A208" s="256"/>
      <c r="B208" s="256"/>
      <c r="C208" s="256"/>
      <c r="D208" s="256"/>
      <c r="E208" s="256"/>
      <c r="F208" s="256"/>
      <c r="G208" s="256"/>
      <c r="H208" s="256"/>
    </row>
    <row r="209" spans="1:8" ht="14.25" customHeight="1" x14ac:dyDescent="0.25">
      <c r="A209" s="256"/>
      <c r="B209" s="256"/>
      <c r="C209" s="256"/>
      <c r="D209" s="256"/>
      <c r="E209" s="256"/>
      <c r="F209" s="256"/>
      <c r="G209" s="256"/>
      <c r="H209" s="256"/>
    </row>
    <row r="210" spans="1:8" ht="14.25" customHeight="1" x14ac:dyDescent="0.25">
      <c r="A210" s="256"/>
      <c r="B210" s="256"/>
      <c r="C210" s="256"/>
      <c r="D210" s="256"/>
      <c r="E210" s="256"/>
      <c r="F210" s="256"/>
      <c r="G210" s="256"/>
      <c r="H210" s="256"/>
    </row>
    <row r="211" spans="1:8" ht="14.25" customHeight="1" x14ac:dyDescent="0.25">
      <c r="A211" s="256"/>
      <c r="B211" s="256"/>
      <c r="C211" s="256"/>
      <c r="D211" s="256"/>
      <c r="E211" s="256"/>
      <c r="F211" s="256"/>
      <c r="G211" s="256"/>
      <c r="H211" s="256"/>
    </row>
    <row r="212" spans="1:8" ht="14.25" customHeight="1" x14ac:dyDescent="0.25">
      <c r="A212" s="256"/>
      <c r="B212" s="256"/>
      <c r="C212" s="256"/>
      <c r="D212" s="256"/>
      <c r="E212" s="256"/>
      <c r="F212" s="256"/>
      <c r="G212" s="256"/>
      <c r="H212" s="256"/>
    </row>
    <row r="213" spans="1:8" ht="14.25" customHeight="1" x14ac:dyDescent="0.25">
      <c r="A213" s="256"/>
      <c r="B213" s="256"/>
      <c r="C213" s="256"/>
      <c r="D213" s="256"/>
      <c r="E213" s="256"/>
      <c r="F213" s="256"/>
      <c r="G213" s="256"/>
      <c r="H213" s="256"/>
    </row>
    <row r="214" spans="1:8" ht="14.25" customHeight="1" x14ac:dyDescent="0.25">
      <c r="A214" s="256"/>
      <c r="B214" s="256"/>
      <c r="C214" s="256"/>
      <c r="D214" s="256"/>
      <c r="E214" s="256"/>
      <c r="F214" s="256"/>
      <c r="G214" s="256"/>
      <c r="H214" s="256"/>
    </row>
    <row r="215" spans="1:8" ht="14.25" customHeight="1" x14ac:dyDescent="0.25">
      <c r="A215" s="256"/>
      <c r="B215" s="256"/>
      <c r="C215" s="256"/>
      <c r="D215" s="256"/>
      <c r="E215" s="256"/>
      <c r="F215" s="256"/>
      <c r="G215" s="256"/>
      <c r="H215" s="256"/>
    </row>
    <row r="216" spans="1:8" ht="14.25" customHeight="1" x14ac:dyDescent="0.25">
      <c r="A216" s="256"/>
      <c r="B216" s="256"/>
      <c r="C216" s="256"/>
      <c r="D216" s="256"/>
      <c r="E216" s="256"/>
      <c r="F216" s="256"/>
      <c r="G216" s="256"/>
      <c r="H216" s="256"/>
    </row>
    <row r="217" spans="1:8" ht="14.25" customHeight="1" x14ac:dyDescent="0.25">
      <c r="A217" s="256"/>
      <c r="B217" s="256"/>
      <c r="C217" s="256"/>
      <c r="D217" s="256"/>
      <c r="E217" s="256"/>
      <c r="F217" s="256"/>
      <c r="G217" s="256"/>
      <c r="H217" s="256"/>
    </row>
    <row r="218" spans="1:8" ht="14.25" customHeight="1" x14ac:dyDescent="0.25">
      <c r="A218" s="256"/>
      <c r="B218" s="256"/>
      <c r="C218" s="256"/>
      <c r="D218" s="256"/>
      <c r="E218" s="256"/>
      <c r="F218" s="256"/>
      <c r="G218" s="256"/>
      <c r="H218" s="256"/>
    </row>
    <row r="219" spans="1:8" ht="14.25" customHeight="1" x14ac:dyDescent="0.25">
      <c r="A219" s="256"/>
      <c r="B219" s="256"/>
      <c r="C219" s="256"/>
      <c r="D219" s="256"/>
      <c r="E219" s="256"/>
      <c r="F219" s="256"/>
      <c r="G219" s="256"/>
      <c r="H219" s="256"/>
    </row>
    <row r="220" spans="1:8" ht="14.25" customHeight="1" x14ac:dyDescent="0.25">
      <c r="A220" s="256"/>
      <c r="B220" s="256"/>
      <c r="C220" s="256"/>
      <c r="D220" s="256"/>
      <c r="E220" s="256"/>
      <c r="F220" s="256"/>
      <c r="G220" s="256"/>
      <c r="H220" s="256"/>
    </row>
    <row r="221" spans="1:8" ht="14.25" customHeight="1" x14ac:dyDescent="0.25">
      <c r="A221" s="256"/>
      <c r="B221" s="256"/>
      <c r="C221" s="256"/>
      <c r="D221" s="256"/>
      <c r="E221" s="256"/>
      <c r="F221" s="256"/>
      <c r="G221" s="256"/>
      <c r="H221" s="256"/>
    </row>
    <row r="222" spans="1:8" ht="14.25" customHeight="1" x14ac:dyDescent="0.25">
      <c r="A222" s="256"/>
      <c r="B222" s="256"/>
      <c r="C222" s="256"/>
      <c r="D222" s="256"/>
      <c r="E222" s="256"/>
      <c r="F222" s="256"/>
      <c r="G222" s="256"/>
      <c r="H222" s="256"/>
    </row>
    <row r="223" spans="1:8" ht="14.25" customHeight="1" x14ac:dyDescent="0.25">
      <c r="A223" s="256"/>
      <c r="B223" s="256"/>
      <c r="C223" s="256"/>
      <c r="D223" s="256"/>
      <c r="E223" s="256"/>
      <c r="F223" s="256"/>
      <c r="G223" s="256"/>
      <c r="H223" s="256"/>
    </row>
    <row r="224" spans="1:8" ht="14.25" customHeight="1" x14ac:dyDescent="0.25">
      <c r="A224" s="256"/>
      <c r="B224" s="256"/>
      <c r="C224" s="256"/>
      <c r="D224" s="256"/>
      <c r="E224" s="256"/>
      <c r="F224" s="256"/>
      <c r="G224" s="256"/>
      <c r="H224" s="256"/>
    </row>
    <row r="225" spans="1:8" ht="14.25" customHeight="1" x14ac:dyDescent="0.25">
      <c r="A225" s="256"/>
      <c r="B225" s="256"/>
      <c r="C225" s="256"/>
      <c r="D225" s="256"/>
      <c r="E225" s="256"/>
      <c r="F225" s="256"/>
      <c r="G225" s="256"/>
      <c r="H225" s="256"/>
    </row>
    <row r="226" spans="1:8" ht="14.25" customHeight="1" x14ac:dyDescent="0.25">
      <c r="A226" s="256"/>
      <c r="B226" s="256"/>
      <c r="C226" s="256"/>
      <c r="D226" s="256"/>
      <c r="E226" s="256"/>
      <c r="F226" s="256"/>
      <c r="G226" s="256"/>
      <c r="H226" s="256"/>
    </row>
    <row r="227" spans="1:8" ht="14.25" customHeight="1" x14ac:dyDescent="0.25">
      <c r="A227" s="256"/>
      <c r="B227" s="256"/>
      <c r="C227" s="256"/>
      <c r="D227" s="256"/>
      <c r="E227" s="256"/>
      <c r="F227" s="256"/>
      <c r="G227" s="256"/>
      <c r="H227" s="256"/>
    </row>
    <row r="228" spans="1:8" ht="14.25" customHeight="1" x14ac:dyDescent="0.25">
      <c r="A228" s="256"/>
      <c r="B228" s="256"/>
      <c r="C228" s="256"/>
      <c r="D228" s="256"/>
      <c r="E228" s="256"/>
      <c r="F228" s="256"/>
      <c r="G228" s="256"/>
      <c r="H228" s="256"/>
    </row>
    <row r="229" spans="1:8" ht="14.25" customHeight="1" x14ac:dyDescent="0.25">
      <c r="A229" s="256"/>
      <c r="B229" s="256"/>
      <c r="C229" s="256"/>
      <c r="D229" s="256"/>
      <c r="E229" s="256"/>
      <c r="F229" s="256"/>
      <c r="G229" s="256"/>
      <c r="H229" s="256"/>
    </row>
    <row r="230" spans="1:8" ht="14.25" customHeight="1" x14ac:dyDescent="0.25">
      <c r="A230" s="256"/>
      <c r="B230" s="256"/>
      <c r="C230" s="256"/>
      <c r="D230" s="256"/>
      <c r="E230" s="256"/>
      <c r="F230" s="256"/>
      <c r="G230" s="256"/>
      <c r="H230" s="256"/>
    </row>
    <row r="231" spans="1:8" ht="14.25" customHeight="1" x14ac:dyDescent="0.25">
      <c r="A231" s="256"/>
      <c r="B231" s="256"/>
      <c r="C231" s="256"/>
      <c r="D231" s="256"/>
      <c r="E231" s="256"/>
      <c r="F231" s="256"/>
      <c r="G231" s="256"/>
      <c r="H231" s="256"/>
    </row>
    <row r="232" spans="1:8" ht="14.25" customHeight="1" x14ac:dyDescent="0.25">
      <c r="A232" s="256"/>
      <c r="B232" s="256"/>
      <c r="C232" s="256"/>
      <c r="D232" s="256"/>
      <c r="E232" s="256"/>
      <c r="F232" s="256"/>
      <c r="G232" s="256"/>
      <c r="H232" s="256"/>
    </row>
    <row r="233" spans="1:8" ht="14.25" customHeight="1" x14ac:dyDescent="0.25">
      <c r="A233" s="256"/>
      <c r="B233" s="256"/>
      <c r="C233" s="256"/>
      <c r="D233" s="256"/>
      <c r="E233" s="256"/>
      <c r="F233" s="256"/>
      <c r="G233" s="256"/>
      <c r="H233" s="256"/>
    </row>
    <row r="234" spans="1:8" ht="14.25" customHeight="1" x14ac:dyDescent="0.25">
      <c r="A234" s="256"/>
      <c r="B234" s="256"/>
      <c r="C234" s="256"/>
      <c r="D234" s="256"/>
      <c r="E234" s="256"/>
      <c r="F234" s="256"/>
      <c r="G234" s="256"/>
      <c r="H234" s="256"/>
    </row>
    <row r="235" spans="1:8" ht="14.25" customHeight="1" x14ac:dyDescent="0.25">
      <c r="A235" s="256"/>
      <c r="B235" s="256"/>
      <c r="C235" s="256"/>
      <c r="D235" s="256"/>
      <c r="E235" s="256"/>
      <c r="F235" s="256"/>
      <c r="G235" s="256"/>
      <c r="H235" s="256"/>
    </row>
    <row r="236" spans="1:8" ht="14.25" customHeight="1" x14ac:dyDescent="0.25">
      <c r="A236" s="256"/>
      <c r="B236" s="256"/>
      <c r="C236" s="256"/>
      <c r="D236" s="256"/>
      <c r="E236" s="256"/>
      <c r="F236" s="256"/>
      <c r="G236" s="256"/>
      <c r="H236" s="256"/>
    </row>
    <row r="237" spans="1:8" ht="14.25" customHeight="1" x14ac:dyDescent="0.25">
      <c r="A237" s="256"/>
      <c r="B237" s="256"/>
      <c r="C237" s="256"/>
      <c r="D237" s="256"/>
      <c r="E237" s="256"/>
      <c r="F237" s="256"/>
      <c r="G237" s="256"/>
      <c r="H237" s="256"/>
    </row>
    <row r="238" spans="1:8" ht="14.25" customHeight="1" x14ac:dyDescent="0.25">
      <c r="A238" s="256"/>
      <c r="B238" s="256"/>
      <c r="C238" s="256"/>
      <c r="D238" s="256"/>
      <c r="E238" s="256"/>
      <c r="F238" s="256"/>
      <c r="G238" s="256"/>
      <c r="H238" s="256"/>
    </row>
    <row r="239" spans="1:8" ht="14.25" customHeight="1" x14ac:dyDescent="0.25">
      <c r="A239" s="256"/>
      <c r="B239" s="256"/>
      <c r="C239" s="256"/>
      <c r="D239" s="256"/>
      <c r="E239" s="256"/>
      <c r="F239" s="256"/>
      <c r="G239" s="256"/>
      <c r="H239" s="256"/>
    </row>
    <row r="240" spans="1:8" ht="14.25" customHeight="1" x14ac:dyDescent="0.25">
      <c r="A240" s="256"/>
      <c r="B240" s="256"/>
      <c r="C240" s="256"/>
      <c r="D240" s="256"/>
      <c r="E240" s="256"/>
      <c r="F240" s="256"/>
      <c r="G240" s="256"/>
      <c r="H240" s="256"/>
    </row>
    <row r="241" spans="1:8" ht="14.25" customHeight="1" x14ac:dyDescent="0.25">
      <c r="A241" s="256"/>
      <c r="B241" s="256"/>
      <c r="C241" s="256"/>
      <c r="D241" s="256"/>
      <c r="E241" s="256"/>
      <c r="F241" s="256"/>
      <c r="G241" s="256"/>
      <c r="H241" s="256"/>
    </row>
    <row r="242" spans="1:8" ht="14.25" customHeight="1" x14ac:dyDescent="0.25">
      <c r="A242" s="256"/>
      <c r="B242" s="256"/>
      <c r="C242" s="256"/>
      <c r="D242" s="256"/>
      <c r="E242" s="256"/>
      <c r="F242" s="256"/>
      <c r="G242" s="256"/>
      <c r="H242" s="256"/>
    </row>
    <row r="243" spans="1:8" ht="14.25" customHeight="1" x14ac:dyDescent="0.25">
      <c r="A243" s="256"/>
      <c r="B243" s="256"/>
      <c r="C243" s="256"/>
      <c r="D243" s="256"/>
      <c r="E243" s="256"/>
      <c r="F243" s="256"/>
      <c r="G243" s="256"/>
      <c r="H243" s="256"/>
    </row>
    <row r="244" spans="1:8" ht="14.25" customHeight="1" x14ac:dyDescent="0.25">
      <c r="A244" s="256"/>
      <c r="B244" s="256"/>
      <c r="C244" s="256"/>
      <c r="D244" s="256"/>
      <c r="E244" s="256"/>
      <c r="F244" s="256"/>
      <c r="G244" s="256"/>
      <c r="H244" s="256"/>
    </row>
    <row r="245" spans="1:8" ht="14.25" customHeight="1" x14ac:dyDescent="0.25">
      <c r="A245" s="256"/>
      <c r="B245" s="256"/>
      <c r="C245" s="256"/>
      <c r="D245" s="256"/>
      <c r="E245" s="256"/>
      <c r="F245" s="256"/>
      <c r="G245" s="256"/>
      <c r="H245" s="256"/>
    </row>
    <row r="246" spans="1:8" ht="14.25" customHeight="1" x14ac:dyDescent="0.25">
      <c r="A246" s="256"/>
      <c r="B246" s="256"/>
      <c r="C246" s="256"/>
      <c r="D246" s="256"/>
      <c r="E246" s="256"/>
      <c r="F246" s="256"/>
      <c r="G246" s="256"/>
      <c r="H246" s="256"/>
    </row>
    <row r="247" spans="1:8" ht="14.25" customHeight="1" x14ac:dyDescent="0.25">
      <c r="A247" s="256"/>
      <c r="B247" s="256"/>
      <c r="C247" s="256"/>
      <c r="D247" s="256"/>
      <c r="E247" s="256"/>
      <c r="F247" s="256"/>
      <c r="G247" s="256"/>
      <c r="H247" s="256"/>
    </row>
    <row r="248" spans="1:8" ht="14.25" customHeight="1" x14ac:dyDescent="0.25">
      <c r="A248" s="256"/>
      <c r="B248" s="256"/>
      <c r="C248" s="256"/>
      <c r="D248" s="256"/>
      <c r="E248" s="256"/>
      <c r="F248" s="256"/>
      <c r="G248" s="256"/>
      <c r="H248" s="256"/>
    </row>
    <row r="249" spans="1:8" ht="14.25" customHeight="1" x14ac:dyDescent="0.25">
      <c r="A249" s="256"/>
      <c r="B249" s="256"/>
      <c r="C249" s="256"/>
      <c r="D249" s="256"/>
      <c r="E249" s="256"/>
      <c r="F249" s="256"/>
      <c r="G249" s="256"/>
      <c r="H249" s="256"/>
    </row>
    <row r="250" spans="1:8" ht="14.25" customHeight="1" x14ac:dyDescent="0.25">
      <c r="A250" s="256"/>
      <c r="B250" s="256"/>
      <c r="C250" s="256"/>
      <c r="D250" s="256"/>
      <c r="E250" s="256"/>
      <c r="F250" s="256"/>
      <c r="G250" s="256"/>
      <c r="H250" s="256"/>
    </row>
    <row r="251" spans="1:8" ht="14.25" customHeight="1" x14ac:dyDescent="0.25">
      <c r="A251" s="256"/>
      <c r="B251" s="256"/>
      <c r="C251" s="256"/>
      <c r="D251" s="256"/>
      <c r="E251" s="256"/>
      <c r="F251" s="256"/>
      <c r="G251" s="256"/>
      <c r="H251" s="256"/>
    </row>
    <row r="252" spans="1:8" ht="14.25" customHeight="1" x14ac:dyDescent="0.25">
      <c r="A252" s="256"/>
      <c r="B252" s="256"/>
      <c r="C252" s="256"/>
      <c r="D252" s="256"/>
      <c r="E252" s="256"/>
      <c r="F252" s="256"/>
      <c r="G252" s="256"/>
      <c r="H252" s="256"/>
    </row>
    <row r="253" spans="1:8" ht="14.25" customHeight="1" x14ac:dyDescent="0.25">
      <c r="A253" s="256"/>
      <c r="B253" s="256"/>
      <c r="C253" s="256"/>
      <c r="D253" s="256"/>
      <c r="E253" s="256"/>
      <c r="F253" s="256"/>
      <c r="G253" s="256"/>
      <c r="H253" s="256"/>
    </row>
    <row r="254" spans="1:8" ht="14.25" customHeight="1" x14ac:dyDescent="0.25">
      <c r="A254" s="256"/>
      <c r="B254" s="256"/>
      <c r="C254" s="256"/>
      <c r="D254" s="256"/>
      <c r="E254" s="256"/>
      <c r="F254" s="256"/>
      <c r="G254" s="256"/>
      <c r="H254" s="256"/>
    </row>
    <row r="255" spans="1:8" ht="14.25" customHeight="1" x14ac:dyDescent="0.25">
      <c r="A255" s="256"/>
      <c r="B255" s="256"/>
      <c r="C255" s="256"/>
      <c r="D255" s="256"/>
      <c r="E255" s="256"/>
      <c r="F255" s="256"/>
      <c r="G255" s="256"/>
      <c r="H255" s="256"/>
    </row>
    <row r="256" spans="1:8" ht="14.25" customHeight="1" x14ac:dyDescent="0.25">
      <c r="A256" s="256"/>
      <c r="B256" s="256"/>
      <c r="C256" s="256"/>
      <c r="D256" s="256"/>
      <c r="E256" s="256"/>
      <c r="F256" s="256"/>
      <c r="G256" s="256"/>
      <c r="H256" s="256"/>
    </row>
    <row r="257" spans="1:8" ht="14.25" customHeight="1" x14ac:dyDescent="0.25">
      <c r="A257" s="256"/>
      <c r="B257" s="256"/>
      <c r="C257" s="256"/>
      <c r="D257" s="256"/>
      <c r="E257" s="256"/>
      <c r="F257" s="256"/>
      <c r="G257" s="256"/>
      <c r="H257" s="256"/>
    </row>
    <row r="258" spans="1:8" ht="14.25" customHeight="1" x14ac:dyDescent="0.25">
      <c r="A258" s="256"/>
      <c r="B258" s="256"/>
      <c r="C258" s="256"/>
      <c r="D258" s="256"/>
      <c r="E258" s="256"/>
      <c r="F258" s="256"/>
      <c r="G258" s="256"/>
      <c r="H258" s="256"/>
    </row>
    <row r="259" spans="1:8" ht="14.25" customHeight="1" x14ac:dyDescent="0.25">
      <c r="A259" s="256"/>
      <c r="B259" s="256"/>
      <c r="C259" s="256"/>
      <c r="D259" s="256"/>
      <c r="E259" s="256"/>
      <c r="F259" s="256"/>
      <c r="G259" s="256"/>
      <c r="H259" s="256"/>
    </row>
    <row r="260" spans="1:8" ht="14.25" customHeight="1" x14ac:dyDescent="0.25">
      <c r="A260" s="256"/>
      <c r="B260" s="256"/>
      <c r="C260" s="256"/>
      <c r="D260" s="256"/>
      <c r="E260" s="256"/>
      <c r="F260" s="256"/>
      <c r="G260" s="256"/>
      <c r="H260" s="256"/>
    </row>
    <row r="261" spans="1:8" ht="14.25" customHeight="1" x14ac:dyDescent="0.25">
      <c r="A261" s="256"/>
      <c r="B261" s="256"/>
      <c r="C261" s="256"/>
      <c r="D261" s="256"/>
      <c r="E261" s="256"/>
      <c r="F261" s="256"/>
      <c r="G261" s="256"/>
      <c r="H261" s="256"/>
    </row>
    <row r="262" spans="1:8" ht="14.25" customHeight="1" x14ac:dyDescent="0.25">
      <c r="A262" s="256"/>
      <c r="B262" s="256"/>
      <c r="C262" s="256"/>
      <c r="D262" s="256"/>
      <c r="E262" s="256"/>
      <c r="F262" s="256"/>
      <c r="G262" s="256"/>
      <c r="H262" s="256"/>
    </row>
    <row r="263" spans="1:8" ht="14.25" customHeight="1" x14ac:dyDescent="0.25">
      <c r="A263" s="256"/>
      <c r="B263" s="256"/>
      <c r="C263" s="256"/>
      <c r="D263" s="256"/>
      <c r="E263" s="256"/>
      <c r="F263" s="256"/>
      <c r="G263" s="256"/>
      <c r="H263" s="256"/>
    </row>
    <row r="264" spans="1:8" ht="14.25" customHeight="1" x14ac:dyDescent="0.25">
      <c r="A264" s="256"/>
      <c r="B264" s="256"/>
      <c r="C264" s="256"/>
      <c r="D264" s="256"/>
      <c r="E264" s="256"/>
      <c r="F264" s="256"/>
      <c r="G264" s="256"/>
      <c r="H264" s="256"/>
    </row>
    <row r="265" spans="1:8" ht="14.25" customHeight="1" x14ac:dyDescent="0.25">
      <c r="A265" s="256"/>
      <c r="B265" s="256"/>
      <c r="C265" s="256"/>
      <c r="D265" s="256"/>
      <c r="E265" s="256"/>
      <c r="F265" s="256"/>
      <c r="G265" s="256"/>
      <c r="H265" s="256"/>
    </row>
    <row r="266" spans="1:8" ht="14.25" customHeight="1" x14ac:dyDescent="0.25">
      <c r="A266" s="256"/>
      <c r="B266" s="256"/>
      <c r="C266" s="256"/>
      <c r="D266" s="256"/>
      <c r="E266" s="256"/>
      <c r="F266" s="256"/>
      <c r="G266" s="256"/>
      <c r="H266" s="256"/>
    </row>
    <row r="267" spans="1:8" ht="14.25" customHeight="1" x14ac:dyDescent="0.25">
      <c r="A267" s="256"/>
      <c r="B267" s="256"/>
      <c r="C267" s="256"/>
      <c r="D267" s="256"/>
      <c r="E267" s="256"/>
      <c r="F267" s="256"/>
      <c r="G267" s="256"/>
      <c r="H267" s="256"/>
    </row>
    <row r="268" spans="1:8" ht="14.25" customHeight="1" x14ac:dyDescent="0.25">
      <c r="A268" s="256"/>
      <c r="B268" s="256"/>
      <c r="C268" s="256"/>
      <c r="D268" s="256"/>
      <c r="E268" s="256"/>
      <c r="F268" s="256"/>
      <c r="G268" s="256"/>
      <c r="H268" s="256"/>
    </row>
    <row r="269" spans="1:8" ht="14.25" customHeight="1" x14ac:dyDescent="0.25">
      <c r="A269" s="256"/>
      <c r="B269" s="256"/>
      <c r="C269" s="256"/>
      <c r="D269" s="256"/>
      <c r="E269" s="256"/>
      <c r="F269" s="256"/>
      <c r="G269" s="256"/>
      <c r="H269" s="256"/>
    </row>
    <row r="270" spans="1:8" ht="14.25" customHeight="1" x14ac:dyDescent="0.25">
      <c r="A270" s="256"/>
      <c r="B270" s="256"/>
      <c r="C270" s="256"/>
      <c r="D270" s="256"/>
      <c r="E270" s="256"/>
      <c r="F270" s="256"/>
      <c r="G270" s="256"/>
      <c r="H270" s="256"/>
    </row>
    <row r="271" spans="1:8" ht="14.25" customHeight="1" x14ac:dyDescent="0.25">
      <c r="A271" s="256"/>
      <c r="B271" s="256"/>
      <c r="C271" s="256"/>
      <c r="D271" s="256"/>
      <c r="E271" s="256"/>
      <c r="F271" s="256"/>
      <c r="G271" s="256"/>
      <c r="H271" s="256"/>
    </row>
    <row r="272" spans="1:8" ht="14.25" customHeight="1" x14ac:dyDescent="0.25">
      <c r="A272" s="256"/>
      <c r="B272" s="256"/>
      <c r="C272" s="256"/>
      <c r="D272" s="256"/>
      <c r="E272" s="256"/>
      <c r="F272" s="256"/>
      <c r="G272" s="256"/>
      <c r="H272" s="256"/>
    </row>
    <row r="273" spans="1:8" ht="14.25" customHeight="1" x14ac:dyDescent="0.25">
      <c r="A273" s="256"/>
      <c r="B273" s="256"/>
      <c r="C273" s="256"/>
      <c r="D273" s="256"/>
      <c r="E273" s="256"/>
      <c r="F273" s="256"/>
      <c r="G273" s="256"/>
      <c r="H273" s="256"/>
    </row>
    <row r="274" spans="1:8" ht="14.25" customHeight="1" x14ac:dyDescent="0.25">
      <c r="A274" s="256"/>
      <c r="B274" s="256"/>
      <c r="C274" s="256"/>
      <c r="D274" s="256"/>
      <c r="E274" s="256"/>
      <c r="F274" s="256"/>
      <c r="G274" s="256"/>
      <c r="H274" s="256"/>
    </row>
    <row r="275" spans="1:8" ht="14.25" customHeight="1" x14ac:dyDescent="0.25">
      <c r="A275" s="256"/>
      <c r="B275" s="256"/>
      <c r="C275" s="256"/>
      <c r="D275" s="256"/>
      <c r="E275" s="256"/>
      <c r="F275" s="256"/>
      <c r="G275" s="256"/>
      <c r="H275" s="256"/>
    </row>
    <row r="276" spans="1:8" ht="14.25" customHeight="1" x14ac:dyDescent="0.25">
      <c r="A276" s="256"/>
      <c r="B276" s="256"/>
      <c r="C276" s="256"/>
      <c r="D276" s="256"/>
      <c r="E276" s="256"/>
      <c r="F276" s="256"/>
      <c r="G276" s="256"/>
      <c r="H276" s="256"/>
    </row>
    <row r="277" spans="1:8" ht="14.25" customHeight="1" x14ac:dyDescent="0.25">
      <c r="A277" s="256"/>
      <c r="B277" s="256"/>
      <c r="C277" s="256"/>
      <c r="D277" s="256"/>
      <c r="E277" s="256"/>
      <c r="F277" s="256"/>
      <c r="G277" s="256"/>
      <c r="H277" s="256"/>
    </row>
    <row r="278" spans="1:8" ht="14.25" customHeight="1" x14ac:dyDescent="0.25">
      <c r="A278" s="256"/>
      <c r="B278" s="256"/>
      <c r="C278" s="256"/>
      <c r="D278" s="256"/>
      <c r="E278" s="256"/>
      <c r="F278" s="256"/>
      <c r="G278" s="256"/>
      <c r="H278" s="256"/>
    </row>
    <row r="279" spans="1:8" ht="14.25" customHeight="1" x14ac:dyDescent="0.25">
      <c r="A279" s="256"/>
      <c r="B279" s="256"/>
      <c r="C279" s="256"/>
      <c r="D279" s="256"/>
      <c r="E279" s="256"/>
      <c r="F279" s="256"/>
      <c r="G279" s="256"/>
      <c r="H279" s="256"/>
    </row>
    <row r="280" spans="1:8" ht="14.25" customHeight="1" x14ac:dyDescent="0.25">
      <c r="A280" s="256"/>
      <c r="B280" s="256"/>
      <c r="C280" s="256"/>
      <c r="D280" s="256"/>
      <c r="E280" s="256"/>
      <c r="F280" s="256"/>
      <c r="G280" s="256"/>
      <c r="H280" s="256"/>
    </row>
    <row r="281" spans="1:8" ht="14.25" customHeight="1" x14ac:dyDescent="0.25">
      <c r="A281" s="256"/>
      <c r="B281" s="256"/>
      <c r="C281" s="256"/>
      <c r="D281" s="256"/>
      <c r="E281" s="256"/>
      <c r="F281" s="256"/>
      <c r="G281" s="256"/>
      <c r="H281" s="256"/>
    </row>
    <row r="282" spans="1:8" ht="14.25" customHeight="1" x14ac:dyDescent="0.25">
      <c r="A282" s="256"/>
      <c r="B282" s="256"/>
      <c r="C282" s="256"/>
      <c r="D282" s="256"/>
      <c r="E282" s="256"/>
      <c r="F282" s="256"/>
      <c r="G282" s="256"/>
      <c r="H282" s="256"/>
    </row>
    <row r="283" spans="1:8" ht="14.25" customHeight="1" x14ac:dyDescent="0.25">
      <c r="A283" s="256"/>
      <c r="B283" s="256"/>
      <c r="C283" s="256"/>
      <c r="D283" s="256"/>
      <c r="E283" s="256"/>
      <c r="F283" s="256"/>
      <c r="G283" s="256"/>
      <c r="H283" s="256"/>
    </row>
    <row r="284" spans="1:8" ht="14.25" customHeight="1" x14ac:dyDescent="0.25">
      <c r="A284" s="256"/>
      <c r="B284" s="256"/>
      <c r="C284" s="256"/>
      <c r="D284" s="256"/>
      <c r="E284" s="256"/>
      <c r="F284" s="256"/>
      <c r="G284" s="256"/>
      <c r="H284" s="256"/>
    </row>
    <row r="285" spans="1:8" ht="14.25" customHeight="1" x14ac:dyDescent="0.25">
      <c r="A285" s="256"/>
      <c r="B285" s="256"/>
      <c r="C285" s="256"/>
      <c r="D285" s="256"/>
      <c r="E285" s="256"/>
      <c r="F285" s="256"/>
      <c r="G285" s="256"/>
      <c r="H285" s="256"/>
    </row>
    <row r="286" spans="1:8" ht="14.25" customHeight="1" x14ac:dyDescent="0.25">
      <c r="A286" s="256"/>
      <c r="B286" s="256"/>
      <c r="C286" s="256"/>
      <c r="D286" s="256"/>
      <c r="E286" s="256"/>
      <c r="F286" s="256"/>
      <c r="G286" s="256"/>
      <c r="H286" s="256"/>
    </row>
    <row r="287" spans="1:8" ht="14.25" customHeight="1" x14ac:dyDescent="0.25">
      <c r="A287" s="256"/>
      <c r="B287" s="256"/>
      <c r="C287" s="256"/>
      <c r="D287" s="256"/>
      <c r="E287" s="256"/>
      <c r="F287" s="256"/>
      <c r="G287" s="256"/>
      <c r="H287" s="256"/>
    </row>
    <row r="288" spans="1:8" ht="14.25" customHeight="1" x14ac:dyDescent="0.25">
      <c r="A288" s="256"/>
      <c r="B288" s="256"/>
      <c r="C288" s="256"/>
      <c r="D288" s="256"/>
      <c r="E288" s="256"/>
      <c r="F288" s="256"/>
      <c r="G288" s="256"/>
      <c r="H288" s="256"/>
    </row>
    <row r="289" spans="1:8" ht="14.25" customHeight="1" x14ac:dyDescent="0.25">
      <c r="A289" s="256"/>
      <c r="B289" s="256"/>
      <c r="C289" s="256"/>
      <c r="D289" s="256"/>
      <c r="E289" s="256"/>
      <c r="F289" s="256"/>
      <c r="G289" s="256"/>
      <c r="H289" s="256"/>
    </row>
    <row r="290" spans="1:8" ht="14.25" customHeight="1" x14ac:dyDescent="0.25">
      <c r="A290" s="256"/>
      <c r="B290" s="256"/>
      <c r="C290" s="256"/>
      <c r="D290" s="256"/>
      <c r="E290" s="256"/>
      <c r="F290" s="256"/>
      <c r="G290" s="256"/>
      <c r="H290" s="256"/>
    </row>
    <row r="291" spans="1:8" ht="14.25" customHeight="1" x14ac:dyDescent="0.25">
      <c r="A291" s="256"/>
      <c r="B291" s="256"/>
      <c r="C291" s="256"/>
      <c r="D291" s="256"/>
      <c r="E291" s="256"/>
      <c r="F291" s="256"/>
      <c r="G291" s="256"/>
      <c r="H291" s="256"/>
    </row>
    <row r="292" spans="1:8" ht="14.25" customHeight="1" x14ac:dyDescent="0.25">
      <c r="A292" s="256"/>
      <c r="B292" s="256"/>
      <c r="C292" s="256"/>
      <c r="D292" s="256"/>
      <c r="E292" s="256"/>
      <c r="F292" s="256"/>
      <c r="G292" s="256"/>
      <c r="H292" s="256"/>
    </row>
    <row r="293" spans="1:8" ht="14.25" customHeight="1" x14ac:dyDescent="0.25">
      <c r="A293" s="256"/>
      <c r="B293" s="256"/>
      <c r="C293" s="256"/>
      <c r="D293" s="256"/>
      <c r="E293" s="256"/>
      <c r="F293" s="256"/>
      <c r="G293" s="256"/>
      <c r="H293" s="256"/>
    </row>
    <row r="294" spans="1:8" ht="14.25" customHeight="1" x14ac:dyDescent="0.25">
      <c r="A294" s="256"/>
      <c r="B294" s="256"/>
      <c r="C294" s="256"/>
      <c r="D294" s="256"/>
      <c r="E294" s="256"/>
      <c r="F294" s="256"/>
      <c r="G294" s="256"/>
      <c r="H294" s="256"/>
    </row>
  </sheetData>
  <mergeCells count="5">
    <mergeCell ref="A1:D1"/>
    <mergeCell ref="A5:A6"/>
    <mergeCell ref="B5:F5"/>
    <mergeCell ref="B6:C6"/>
    <mergeCell ref="E6:F6"/>
  </mergeCells>
  <pageMargins left="0.75" right="0.75" top="1" bottom="1" header="0" footer="0"/>
  <pageSetup paperSize="9" fitToHeight="0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19999999999999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График</vt:lpstr>
      <vt:lpstr>План 2г10м</vt:lpstr>
      <vt:lpstr>Компетенции</vt:lpstr>
      <vt:lpstr>Кабинеты</vt:lpstr>
      <vt:lpstr>Лист изм</vt:lpstr>
      <vt:lpstr>Start</vt:lpstr>
      <vt:lpstr>'План 2г10м'!Заголовки_для_печати</vt:lpstr>
      <vt:lpstr>'План 2г10м'!Область_печати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Глинская</dc:creator>
  <cp:lastModifiedBy>Наталья</cp:lastModifiedBy>
  <cp:lastPrinted>2021-04-13T14:53:06Z</cp:lastPrinted>
  <dcterms:created xsi:type="dcterms:W3CDTF">2011-05-05T04:03:53Z</dcterms:created>
  <dcterms:modified xsi:type="dcterms:W3CDTF">2021-10-29T14:55:39Z</dcterms:modified>
</cp:coreProperties>
</file>